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xemple" sheetId="1" r:id="rId1"/>
    <sheet name="Mon inventaire" sheetId="2" r:id="rId2"/>
    <sheet name="Écart" sheetId="3" r:id="rId3"/>
  </sheets>
  <definedNames>
    <definedName name="_xlnm.Print_Titles" localSheetId="0">'Exemple'!$10:$10</definedName>
    <definedName name="_xlnm.Print_Titles" localSheetId="1">'Mon inventaire'!$10:$10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#,##0.000 &quot;€&quot;"/>
    <numFmt numFmtId="166" formatCode="0.0 %"/>
    <numFmt numFmtId="167" formatCode="#,##0.###"/>
  </numFmts>
  <fonts count="19">
    <font>
      <sz val="10"/>
      <color rgb="FF2F251F"/>
      <name val="Arial"/>
    </font>
    <font>
      <b val="1"/>
      <sz val="10"/>
      <color rgb="FF2F251F"/>
      <name val="Arial"/>
    </font>
    <font>
      <b val="1"/>
      <sz val="9"/>
      <color rgb="FF74675D"/>
      <name val="Arial"/>
    </font>
    <font>
      <sz val="9"/>
      <color rgb="FF74675D"/>
      <name val="Arial"/>
    </font>
    <font>
      <b val="1"/>
      <u val="single"/>
      <sz val="10"/>
      <color rgb="FFA6532D"/>
      <name val="Arial"/>
    </font>
    <font>
      <b val="1"/>
      <sz val="10"/>
      <color rgb="FFA8322A"/>
      <name val="Arial"/>
    </font>
    <font>
      <b val="1"/>
      <sz val="16"/>
      <color rgb="FF2F251F"/>
      <name val="Georgia"/>
    </font>
    <font>
      <b val="1"/>
      <sz val="14"/>
      <color rgb="FF2F251F"/>
      <name val="Georgia"/>
    </font>
    <font>
      <i val="1"/>
      <sz val="11"/>
      <color rgb="FFA6532D"/>
      <name val="Georgia"/>
    </font>
    <font>
      <b val="1"/>
      <sz val="8"/>
      <color rgb="FFE2BCA7"/>
      <name val="Arial"/>
    </font>
    <font>
      <b val="1"/>
      <sz val="20"/>
      <color rgb="FFFFFFFF"/>
      <name val="Georgia"/>
    </font>
    <font>
      <sz val="10"/>
      <color rgb="FFF7E9DD"/>
      <name val="Arial"/>
    </font>
    <font>
      <b val="1"/>
      <sz val="10"/>
      <color rgb="FF64321F"/>
      <name val="Arial"/>
    </font>
    <font>
      <b val="1"/>
      <sz val="8.5"/>
      <color rgb="FF64321F"/>
      <name val="Arial"/>
    </font>
    <font>
      <sz val="10"/>
      <color rgb="FF74675D"/>
      <name val="Arial"/>
    </font>
    <font>
      <b val="1"/>
      <sz val="8"/>
      <color rgb="FF74675D"/>
      <name val="Arial"/>
    </font>
    <font>
      <b val="1"/>
      <sz val="18"/>
      <color rgb="FF2F251F"/>
      <name val="Georgia"/>
    </font>
    <font>
      <b val="1"/>
      <sz val="11"/>
      <color rgb="FF2F251F"/>
      <name val="Arial"/>
    </font>
    <font>
      <b val="1"/>
      <sz val="9"/>
      <color rgb="FF2F251F"/>
      <name val="Arial"/>
    </font>
  </fonts>
  <fills count="7">
    <fill>
      <patternFill patternType="none"/>
    </fill>
    <fill>
      <patternFill patternType="gray125"/>
    </fill>
    <fill>
      <patternFill patternType="solid">
        <fgColor rgb="FFEFE4D3"/>
        <bgColor indexed="64"/>
      </patternFill>
    </fill>
    <fill>
      <patternFill patternType="solid">
        <fgColor rgb="FFA6532D"/>
        <bgColor indexed="64"/>
      </patternFill>
    </fill>
    <fill>
      <patternFill patternType="solid">
        <fgColor rgb="FFFFFAF2"/>
        <bgColor indexed="64"/>
      </patternFill>
    </fill>
    <fill>
      <patternFill patternType="solid">
        <fgColor rgb="FFE4D2BB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C6AF"/>
      </bottom>
      <diagonal/>
    </border>
    <border>
      <left style="thin">
        <color rgb="FFCDB89F"/>
      </left>
      <right style="thin">
        <color rgb="FFCDB89F"/>
      </right>
      <top style="thin">
        <color rgb="FFCDB89F"/>
      </top>
      <bottom style="thin">
        <color rgb="FFCDB89F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/>
      <diagonal/>
    </border>
    <border>
      <left style="medium">
        <color rgb="FFEFE4D3"/>
      </left>
      <right style="medium">
        <color rgb="FFEFE4D3"/>
      </right>
      <top/>
      <bottom style="medium">
        <color rgb="FFEFE4D3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 style="medium">
        <color rgb="FFEFE4D3"/>
      </bottom>
      <diagonal/>
    </border>
  </borders>
  <cellStyleXfs count="1">
    <xf numFmtId="0" fontId="0" fillId="2" borderId="0"/>
  </cellStyleXfs>
  <cellXfs count="52"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bottom"/>
    </xf>
    <xf numFmtId="0" fontId="8" fillId="2" borderId="0" xfId="0" applyFont="1" applyFill="1" applyBorder="1" applyAlignment="1">
      <alignment vertical="center"/>
    </xf>
    <xf numFmtId="0" fontId="0" fillId="3" borderId="0" xfId="0" applyFont="1" applyFill="1" applyBorder="1"/>
    <xf numFmtId="0" fontId="9" fillId="3" borderId="0" xfId="0" applyFont="1" applyFill="1" applyBorder="1" applyAlignment="1">
      <alignment vertical="bottom" indent="1"/>
    </xf>
    <xf numFmtId="0" fontId="10" fillId="3" borderId="0" xfId="0" applyFont="1" applyFill="1" applyBorder="1" applyAlignment="1">
      <alignment vertical="center" indent="1"/>
    </xf>
    <xf numFmtId="0" fontId="11" fillId="3" borderId="0" xfId="0" applyFont="1" applyFill="1" applyBorder="1" applyAlignment="1">
      <alignment vertical="top" wrapText="1" indent="1"/>
    </xf>
    <xf numFmtId="0" fontId="12" fillId="4" borderId="5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/>
    </xf>
    <xf numFmtId="0" fontId="0" fillId="6" borderId="2" xfId="0" applyFont="1" applyFill="1" applyBorder="1" applyAlignment="1">
      <alignment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vertical="top" wrapText="1"/>
    </xf>
    <xf numFmtId="167" fontId="0" fillId="6" borderId="2" xfId="0" applyFont="1" applyFill="1" applyBorder="1" applyNumberFormat="1" applyAlignment="1">
      <alignment vertical="center"/>
    </xf>
    <xf numFmtId="164" fontId="0" fillId="6" borderId="2" xfId="0" applyFont="1" applyFill="1" applyBorder="1" applyNumberFormat="1" applyAlignment="1">
      <alignment vertical="center"/>
    </xf>
    <xf numFmtId="165" fontId="0" fillId="6" borderId="2" xfId="0" applyFont="1" applyFill="1" applyBorder="1" applyNumberFormat="1" applyAlignment="1">
      <alignment vertical="center"/>
    </xf>
    <xf numFmtId="166" fontId="0" fillId="6" borderId="2" xfId="0" applyFont="1" applyFill="1" applyBorder="1" applyNumberFormat="1" applyAlignment="1">
      <alignment vertical="center"/>
    </xf>
    <xf numFmtId="14" fontId="0" fillId="6" borderId="2" xfId="0" applyFont="1" applyFill="1" applyBorder="1" applyNumberFormat="1" applyAlignment="1">
      <alignment horizontal="left" vertical="center"/>
    </xf>
    <xf numFmtId="0" fontId="0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2" fontId="0" fillId="4" borderId="1" xfId="0" applyFont="1" applyFill="1" applyBorder="1" applyNumberFormat="1" applyAlignment="1">
      <alignment vertical="center"/>
    </xf>
    <xf numFmtId="164" fontId="0" fillId="4" borderId="1" xfId="0" applyFont="1" applyFill="1" applyBorder="1" applyNumberFormat="1" applyAlignment="1">
      <alignment vertical="center"/>
    </xf>
    <xf numFmtId="165" fontId="0" fillId="4" borderId="1" xfId="0" applyFont="1" applyFill="1" applyBorder="1" applyNumberFormat="1" applyAlignment="1">
      <alignment vertical="center"/>
    </xf>
    <xf numFmtId="164" fontId="1" fillId="4" borderId="1" xfId="0" applyFont="1" applyFill="1" applyBorder="1" applyNumberFormat="1" applyAlignment="1">
      <alignment vertical="center"/>
    </xf>
    <xf numFmtId="166" fontId="0" fillId="4" borderId="1" xfId="0" applyFont="1" applyFill="1" applyBorder="1" applyNumberFormat="1" applyAlignment="1">
      <alignment vertical="center"/>
    </xf>
    <xf numFmtId="166" fontId="1" fillId="4" borderId="1" xfId="0" applyFont="1" applyFill="1" applyBorder="1" applyNumberFormat="1" applyAlignment="1">
      <alignment vertical="center"/>
    </xf>
    <xf numFmtId="0" fontId="1" fillId="5" borderId="1" xfId="0" applyFont="1" applyFill="1" applyBorder="1" applyAlignment="1">
      <alignment vertical="center"/>
    </xf>
    <xf numFmtId="164" fontId="1" fillId="5" borderId="1" xfId="0" applyFont="1" applyFill="1" applyBorder="1" applyNumberFormat="1" applyAlignment="1">
      <alignment vertical="center"/>
    </xf>
    <xf numFmtId="165" fontId="1" fillId="5" borderId="1" xfId="0" applyFont="1" applyFill="1" applyBorder="1" applyNumberFormat="1" applyAlignment="1">
      <alignment vertical="center"/>
    </xf>
    <xf numFmtId="166" fontId="1" fillId="5" borderId="1" xfId="0" applyFont="1" applyFill="1" applyBorder="1" applyNumberFormat="1" applyAlignment="1">
      <alignment vertical="center"/>
    </xf>
    <xf numFmtId="167" fontId="1" fillId="5" borderId="1" xfId="0" applyFont="1" applyFill="1" applyBorder="1" applyNumberFormat="1" applyAlignment="1">
      <alignment vertical="center"/>
    </xf>
    <xf numFmtId="0" fontId="15" fillId="4" borderId="3" xfId="0" applyFont="1" applyFill="1" applyBorder="1" applyAlignment="1">
      <alignment horizontal="center" vertical="bottom" wrapText="1"/>
    </xf>
    <xf numFmtId="164" fontId="16" fillId="4" borderId="4" xfId="0" applyFont="1" applyFill="1" applyBorder="1" applyNumberFormat="1" applyAlignment="1">
      <alignment horizontal="center" vertical="top"/>
    </xf>
    <xf numFmtId="165" fontId="16" fillId="4" borderId="4" xfId="0" applyFont="1" applyFill="1" applyBorder="1" applyNumberFormat="1" applyAlignment="1">
      <alignment horizontal="center" vertical="top"/>
    </xf>
    <xf numFmtId="166" fontId="16" fillId="4" borderId="4" xfId="0" applyFont="1" applyFill="1" applyBorder="1" applyNumberFormat="1" applyAlignment="1">
      <alignment horizontal="center" vertical="top"/>
    </xf>
    <xf numFmtId="2" fontId="16" fillId="4" borderId="4" xfId="0" applyFont="1" applyFill="1" applyBorder="1" applyNumberFormat="1" applyAlignment="1">
      <alignment horizontal="center" vertical="top"/>
    </xf>
    <xf numFmtId="0" fontId="16" fillId="4" borderId="4" xfId="0" applyFont="1" applyFill="1" applyBorder="1" applyAlignment="1">
      <alignment horizontal="center" vertical="top"/>
    </xf>
    <xf numFmtId="0" fontId="17" fillId="4" borderId="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right" vertical="center"/>
    </xf>
    <xf numFmtId="164" fontId="18" fillId="2" borderId="0" xfId="0" applyFont="1" applyFill="1" applyBorder="1" applyNumberFormat="1" applyAlignment="1">
      <alignment horizontal="left" vertical="center"/>
    </xf>
    <xf numFmtId="166" fontId="18" fillId="2" borderId="0" xfId="0" applyFont="1" applyFill="1" applyBorder="1" applyNumberFormat="1" applyAlignment="1">
      <alignment horizontal="left" vertical="center"/>
    </xf>
    <xf numFmtId="2" fontId="18" fillId="2" borderId="0" xfId="0" applyFont="1" applyFill="1" applyBorder="1" applyNumberFormat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4">
    <dxf>
      <font>
        <b val="1"/>
        <color rgb="FF1F7045"/>
      </font>
      <fill>
        <patternFill patternType="solid">
          <fgColor rgb="FFDCEBDD"/>
          <bgColor rgb="FFDCEBDD"/>
        </patternFill>
      </fill>
    </dxf>
    <dxf>
      <font>
        <b val="1"/>
        <color rgb="FFA8322A"/>
      </font>
      <fill>
        <patternFill patternType="solid">
          <fgColor rgb="FFF6DDD3"/>
          <bgColor rgb="FFF6DDD3"/>
        </patternFill>
      </fill>
    </dxf>
    <dxf>
      <font>
        <b val="1"/>
        <color rgb="FF1F7045"/>
      </font>
    </dxf>
    <dxf>
      <font>
        <b val="1"/>
        <color rgb="FFA8322A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114300</xdr:colOff>
      <xdr:row>1</xdr:row>
      <xdr:rowOff>171450</xdr:rowOff>
    </xdr:from>
    <xdr:to>
      <xdr:col>12</xdr:col>
      <xdr:colOff>781050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91900" y="285750"/>
          <a:ext cx="666750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114300</xdr:colOff>
      <xdr:row>1</xdr:row>
      <xdr:rowOff>171450</xdr:rowOff>
    </xdr:from>
    <xdr:to>
      <xdr:col>12</xdr:col>
      <xdr:colOff>781050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91900" y="285750"/>
          <a:ext cx="666750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1</xdr:row>
      <xdr:rowOff>171450</xdr:rowOff>
    </xdr:from>
    <xdr:to>
      <xdr:col>8</xdr:col>
      <xdr:colOff>847725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01200" y="285750"/>
          <a:ext cx="666750" cy="6667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N43"/>
  <sheetViews>
    <sheetView showGridLines="0" workbookViewId="0"/>
  </sheetViews>
  <sheetFormatPr baseColWidth="8" defaultRowHeight="18" customHeight="1"/>
  <cols>
    <col min="1" max="1" width="2.5" style="0" customWidth="1"/>
    <col min="2" max="2" width="32" style="0" customWidth="1"/>
    <col min="3" max="3" width="14" style="0" customWidth="1"/>
    <col min="4" max="4" width="11" style="0" customWidth="1"/>
    <col min="5" max="5" width="11" style="0" customWidth="1"/>
    <col min="6" max="6" width="12" style="0" customWidth="1"/>
    <col min="7" max="7" width="10" style="0" customWidth="1"/>
    <col min="8" max="8" width="13" style="0" customWidth="1"/>
    <col min="9" max="9" width="13" style="0" customWidth="1"/>
    <col min="10" max="10" width="3" style="0" customWidth="1"/>
    <col min="11" max="11" width="25" style="0" customWidth="1"/>
    <col min="12" max="12" width="14" style="0" customWidth="1"/>
    <col min="13" max="13" width="13" style="0" customWidth="1"/>
    <col min="14" max="14" width="2.5" style="0" customWidth="1"/>
    <col min="15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0"/>
    </row>
    <row r="3" ht="32" customHeight="1">
      <c r="A3" s="0"/>
      <c r="B3" s="12" t="inlineStr">
        <is>
          <t xml:space="preserve">L’inventaire d’un bar</t>
        </is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0"/>
    </row>
    <row r="4" ht="26" customHeight="1">
      <c r="A4" s="0"/>
      <c r="B4" s="13" t="inlineStr">
        <is>
          <t xml:space="preserve">Un exemple pour comprendre : le stock d’un bar, compté à la fermeture. Le vôtre se fait dans l’onglet « Mon inventaire ».</t>
        </is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</row>
    <row r="6" ht="28" customHeight="1">
      <c r="A6" s="0"/>
      <c r="B6" s="8" t="inlineStr">
        <is>
          <t xml:space="preserve">1 · Comptez</t>
        </is>
      </c>
      <c r="C6" s="8"/>
      <c r="D6" s="8"/>
      <c r="E6" s="8"/>
      <c r="F6" s="8"/>
      <c r="G6" s="8"/>
      <c r="H6" s="8"/>
      <c r="I6" s="8"/>
      <c r="J6" s="0"/>
      <c r="K6" s="8" t="inlineStr">
        <is>
          <t xml:space="preserve">2 · Lisez la valeur de votre stock</t>
        </is>
      </c>
      <c r="L6" s="8"/>
      <c r="M6" s="8"/>
      <c r="N6" s="0"/>
    </row>
    <row r="7" ht="24" customHeight="1">
      <c r="A7" s="0"/>
      <c r="B7" s="3" t="inlineStr">
        <is>
          <t xml:space="preserve">Établissement</t>
        </is>
      </c>
      <c r="C7" s="19" t="inlineStr">
        <is>
          <t xml:space="preserve">Bar d’exemple</t>
        </is>
      </c>
      <c r="D7" s="19"/>
      <c r="E7" s="19"/>
      <c r="F7" s="3" t="inlineStr">
        <is>
          <t xml:space="preserve">   Date de l’inventaire</t>
        </is>
      </c>
      <c r="G7" s="3"/>
      <c r="H7" s="26">
        <v>46295</v>
      </c>
      <c r="I7" s="26"/>
      <c r="J7" s="0"/>
      <c r="K7" s="40" t="inlineStr">
        <is>
          <t xml:space="preserve">VALEUR DE VOTRE STOCK (HT)</t>
        </is>
      </c>
      <c r="L7" s="40" t="inlineStr">
        <is>
          <t xml:space="preserve">PRODUITS COMPTÉS</t>
        </is>
      </c>
      <c r="M7" s="40"/>
      <c r="N7" s="0"/>
    </row>
    <row r="8" ht="24" customHeight="1">
      <c r="A8" s="0"/>
      <c r="B8" s="3" t="inlineStr">
        <is>
          <t xml:space="preserve">Compté par</t>
        </is>
      </c>
      <c r="C8" s="19" t="inlineStr">
        <is>
          <t xml:space="preserve">Léa compte, Tom note</t>
        </is>
      </c>
      <c r="D8" s="19"/>
      <c r="E8" s="19"/>
      <c r="F8" s="0"/>
      <c r="G8" s="0"/>
      <c r="H8" s="0"/>
      <c r="I8" s="0"/>
      <c r="J8" s="0"/>
      <c r="K8" s="41">
        <f>IF(I37="","",I37)</f>
        <v>1446.72</v>
      </c>
      <c r="L8" s="45">
        <f>IF(COUNT(G11:G36)=0,"",COUNT(G11:G36))</f>
        <v>22</v>
      </c>
      <c r="M8" s="45"/>
      <c r="N8" s="0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6" t="str">
        <f>IF(COUNTIF(I11:I36,"À compléter")&gt;0,"Un prix manque : la valeur du stock est incomplète.","")</f>
        <v/>
      </c>
      <c r="L9" s="6"/>
      <c r="M9" s="6"/>
      <c r="N9" s="0"/>
    </row>
    <row r="10" ht="30" customHeight="1">
      <c r="A10" s="0"/>
      <c r="B10" s="15" t="inlineStr">
        <is>
          <t xml:space="preserve">Produit</t>
        </is>
      </c>
      <c r="C10" s="15" t="inlineStr">
        <is>
          <t xml:space="preserve">Famille</t>
        </is>
      </c>
      <c r="D10" s="16" t="inlineStr">
        <is>
          <t xml:space="preserve">Pleines en réserve</t>
        </is>
      </c>
      <c r="E10" s="16" t="inlineStr">
        <is>
          <t xml:space="preserve">Pleines au bar</t>
        </is>
      </c>
      <c r="F10" s="16" t="inlineStr">
        <is>
          <t xml:space="preserve">Entamées (dixièmes)</t>
        </is>
      </c>
      <c r="G10" s="16" t="inlineStr">
        <is>
          <t xml:space="preserve">Total</t>
        </is>
      </c>
      <c r="H10" s="16" t="inlineStr">
        <is>
          <t xml:space="preserve">Prix d’achat HT</t>
        </is>
      </c>
      <c r="I10" s="16" t="inlineStr">
        <is>
          <t xml:space="preserve">Valeur HT</t>
        </is>
      </c>
      <c r="J10" s="0"/>
      <c r="K10" s="15" t="inlineStr">
        <is>
          <t xml:space="preserve">Vos familles</t>
        </is>
      </c>
      <c r="L10" s="16" t="inlineStr">
        <is>
          <t xml:space="preserve">Valeur HT</t>
        </is>
      </c>
      <c r="M10" s="16" t="inlineStr">
        <is>
          <t xml:space="preserve">Part</t>
        </is>
      </c>
      <c r="N10" s="0"/>
    </row>
    <row r="11" ht="22" customHeight="1">
      <c r="A11" s="0"/>
      <c r="B11" s="19" t="inlineStr">
        <is>
          <t xml:space="preserve">Gin (70 cl)</t>
        </is>
      </c>
      <c r="C11" s="19" t="inlineStr">
        <is>
          <t xml:space="preserve">Spiritueux</t>
        </is>
      </c>
      <c r="D11" s="22">
        <v>3</v>
      </c>
      <c r="E11" s="22">
        <v>1</v>
      </c>
      <c r="F11" s="22">
        <v>6</v>
      </c>
      <c r="G11" s="29">
        <f>IF(COUNT(D11:F11)=0,"",SUM(D11:E11)+SUM(F11:F11)/10)</f>
        <v>4.6</v>
      </c>
      <c r="H11" s="23">
        <v>14.5</v>
      </c>
      <c r="I11" s="30">
        <f>IF(G11="","",IF(ISNUMBER(H11),ROUND(G11*H11,2),"À compléter"))</f>
        <v>66.7</v>
      </c>
      <c r="J11" s="0"/>
      <c r="K11" s="19" t="inlineStr">
        <is>
          <t xml:space="preserve">Spiritueux</t>
        </is>
      </c>
      <c r="L11" s="30">
        <f>IF(OR(I37="",K11=""),"",SUMIF(C11:C36,K11,I11:I36))</f>
        <v>429.27</v>
      </c>
      <c r="M11" s="33">
        <f>IF(ISNUMBER(L11),IF(I37&gt;0,L11/I37,""),"")</f>
        <v>0.29671947578</v>
      </c>
      <c r="N11" s="0"/>
    </row>
    <row r="12" ht="22" customHeight="1">
      <c r="A12" s="0"/>
      <c r="B12" s="19" t="inlineStr">
        <is>
          <t xml:space="preserve">Vodka (70 cl)</t>
        </is>
      </c>
      <c r="C12" s="19" t="inlineStr">
        <is>
          <t xml:space="preserve">Spiritueux</t>
        </is>
      </c>
      <c r="D12" s="22">
        <v>2</v>
      </c>
      <c r="E12" s="22">
        <v>1</v>
      </c>
      <c r="F12" s="22">
        <v>3</v>
      </c>
      <c r="G12" s="29">
        <f>IF(COUNT(D12:F12)=0,"",SUM(D12:E12)+SUM(F12:F12)/10)</f>
        <v>3.3</v>
      </c>
      <c r="H12" s="23">
        <v>12.8</v>
      </c>
      <c r="I12" s="30">
        <f>IF(G12="","",IF(ISNUMBER(H12),ROUND(G12*H12,2),"À compléter"))</f>
        <v>42.24</v>
      </c>
      <c r="J12" s="0"/>
      <c r="K12" s="19" t="inlineStr">
        <is>
          <t xml:space="preserve">Vins</t>
        </is>
      </c>
      <c r="L12" s="30">
        <f>IF(OR(I37="",K12=""),"",SUMIF(C11:C36,K12,I11:I36))</f>
        <v>450.8</v>
      </c>
      <c r="M12" s="33">
        <f>IF(ISNUMBER(L12),IF(I37&gt;0,L12/I37,""),"")</f>
        <v>0.311601415616</v>
      </c>
      <c r="N12" s="0"/>
    </row>
    <row r="13" ht="22" customHeight="1">
      <c r="A13" s="0"/>
      <c r="B13" s="19" t="inlineStr">
        <is>
          <t xml:space="preserve">Rhum blanc (70 cl)</t>
        </is>
      </c>
      <c r="C13" s="19" t="inlineStr">
        <is>
          <t xml:space="preserve">Spiritueux</t>
        </is>
      </c>
      <c r="D13" s="22">
        <v>4</v>
      </c>
      <c r="E13" s="22">
        <v>1</v>
      </c>
      <c r="F13" s="22">
        <v>5</v>
      </c>
      <c r="G13" s="29">
        <f>IF(COUNT(D13:F13)=0,"",SUM(D13:E13)+SUM(F13:F13)/10)</f>
        <v>5.5</v>
      </c>
      <c r="H13" s="23">
        <v>13.2</v>
      </c>
      <c r="I13" s="30">
        <f>IF(G13="","",IF(ISNUMBER(H13),ROUND(G13*H13,2),"À compléter"))</f>
        <v>72.6</v>
      </c>
      <c r="J13" s="0"/>
      <c r="K13" s="19" t="inlineStr">
        <is>
          <t xml:space="preserve">Bières</t>
        </is>
      </c>
      <c r="L13" s="30">
        <f>IF(OR(I37="",K13=""),"",SUMIF(C11:C36,K13,I11:I36))</f>
        <v>118.44</v>
      </c>
      <c r="M13" s="33">
        <f>IF(ISNUMBER(L13),IF(I37&gt;0,L13/I37,""),"")</f>
        <v>0.0818679495687</v>
      </c>
      <c r="N13" s="0"/>
    </row>
    <row r="14" ht="22" customHeight="1">
      <c r="A14" s="0"/>
      <c r="B14" s="19" t="inlineStr">
        <is>
          <t xml:space="preserve">Rhum ambré (70 cl)</t>
        </is>
      </c>
      <c r="C14" s="19" t="inlineStr">
        <is>
          <t xml:space="preserve">Spiritueux</t>
        </is>
      </c>
      <c r="D14" s="22">
        <v>1</v>
      </c>
      <c r="E14" s="22">
        <v>1</v>
      </c>
      <c r="F14" s="22">
        <v>8</v>
      </c>
      <c r="G14" s="29">
        <f>IF(COUNT(D14:F14)=0,"",SUM(D14:E14)+SUM(F14:F14)/10)</f>
        <v>2.8</v>
      </c>
      <c r="H14" s="23">
        <v>19.9</v>
      </c>
      <c r="I14" s="30">
        <f>IF(G14="","",IF(ISNUMBER(H14),ROUND(G14*H14,2),"À compléter"))</f>
        <v>55.72</v>
      </c>
      <c r="J14" s="0"/>
      <c r="K14" s="19" t="inlineStr">
        <is>
          <t xml:space="preserve">Softs</t>
        </is>
      </c>
      <c r="L14" s="30">
        <f>IF(OR(I37="",K14=""),"",SUMIF(C11:C36,K14,I11:I36))</f>
        <v>120.45</v>
      </c>
      <c r="M14" s="33">
        <f>IF(ISNUMBER(L14),IF(I37&gt;0,L14/I37,""),"")</f>
        <v>0.0832572992701</v>
      </c>
      <c r="N14" s="0"/>
    </row>
    <row r="15" ht="22" customHeight="1">
      <c r="A15" s="0"/>
      <c r="B15" s="19" t="inlineStr">
        <is>
          <t xml:space="preserve">Whisky (70 cl)</t>
        </is>
      </c>
      <c r="C15" s="19" t="inlineStr">
        <is>
          <t xml:space="preserve">Spiritueux</t>
        </is>
      </c>
      <c r="D15" s="22">
        <v>2</v>
      </c>
      <c r="E15" s="22">
        <v>1</v>
      </c>
      <c r="F15" s="22">
        <v>4</v>
      </c>
      <c r="G15" s="29">
        <f>IF(COUNT(D15:F15)=0,"",SUM(D15:E15)+SUM(F15:F15)/10)</f>
        <v>3.4</v>
      </c>
      <c r="H15" s="23">
        <v>18.6</v>
      </c>
      <c r="I15" s="30">
        <f>IF(G15="","",IF(ISNUMBER(H15),ROUND(G15*H15,2),"À compléter"))</f>
        <v>63.24</v>
      </c>
      <c r="J15" s="0"/>
      <c r="K15" s="19" t="inlineStr">
        <is>
          <t xml:space="preserve">Sirops</t>
        </is>
      </c>
      <c r="L15" s="30">
        <f>IF(OR(I37="",K15=""),"",SUMIF(C11:C36,K15,I11:I36))</f>
        <v>35.16</v>
      </c>
      <c r="M15" s="33">
        <f>IF(ISNUMBER(L15),IF(I37&gt;0,L15/I37,""),"")</f>
        <v>0.024303251493</v>
      </c>
      <c r="N15" s="0"/>
    </row>
    <row r="16" ht="22" customHeight="1">
      <c r="A16" s="0"/>
      <c r="B16" s="19" t="inlineStr">
        <is>
          <t xml:space="preserve">Tequila (70 cl)</t>
        </is>
      </c>
      <c r="C16" s="19" t="inlineStr">
        <is>
          <t xml:space="preserve">Spiritueux</t>
        </is>
      </c>
      <c r="D16" s="22">
        <v>1</v>
      </c>
      <c r="E16" s="22">
        <v>0</v>
      </c>
      <c r="F16" s="22">
        <v>7</v>
      </c>
      <c r="G16" s="29">
        <f>IF(COUNT(D16:F16)=0,"",SUM(D16:E16)+SUM(F16:F16)/10)</f>
        <v>1.7</v>
      </c>
      <c r="H16" s="23">
        <v>21</v>
      </c>
      <c r="I16" s="30">
        <f>IF(G16="","",IF(ISNUMBER(H16),ROUND(G16*H16,2),"À compléter"))</f>
        <v>35.7</v>
      </c>
      <c r="J16" s="0"/>
      <c r="K16" s="19" t="inlineStr">
        <is>
          <t xml:space="preserve">Fûts</t>
        </is>
      </c>
      <c r="L16" s="30">
        <f>IF(OR(I37="",K16=""),"",SUMIF(C11:C36,K16,I11:I36))</f>
        <v>292.6</v>
      </c>
      <c r="M16" s="33">
        <f>IF(ISNUMBER(L16),IF(I37&gt;0,L16/I37,""),"")</f>
        <v>0.202250608273</v>
      </c>
      <c r="N16" s="0"/>
    </row>
    <row r="17" ht="22" customHeight="1">
      <c r="A17" s="0"/>
      <c r="B17" s="19" t="inlineStr">
        <is>
          <t xml:space="preserve">Triple sec (70 cl)</t>
        </is>
      </c>
      <c r="C17" s="19" t="inlineStr">
        <is>
          <t xml:space="preserve">Spiritueux</t>
        </is>
      </c>
      <c r="D17" s="22">
        <v>1</v>
      </c>
      <c r="E17" s="22">
        <v>1</v>
      </c>
      <c r="F17" s="22">
        <v>2</v>
      </c>
      <c r="G17" s="29">
        <f>IF(COUNT(D17:F17)=0,"",SUM(D17:E17)+SUM(F17:F17)/10)</f>
        <v>2.2</v>
      </c>
      <c r="H17" s="23">
        <v>12.4</v>
      </c>
      <c r="I17" s="30">
        <f>IF(G17="","",IF(ISNUMBER(H17),ROUND(G17*H17,2),"À compléter"))</f>
        <v>27.28</v>
      </c>
      <c r="J17" s="0"/>
      <c r="K17" s="19"/>
      <c r="L17" s="30" t="str">
        <f>IF(OR(I37="",K17=""),"",SUMIF(C11:C36,K17,I11:I36))</f>
        <v/>
      </c>
      <c r="M17" s="33" t="str">
        <f>IF(ISNUMBER(L17),IF(I37&gt;0,L17/I37,""),"")</f>
        <v/>
      </c>
      <c r="N17" s="0"/>
    </row>
    <row r="18" ht="22" customHeight="1">
      <c r="A18" s="0"/>
      <c r="B18" s="19" t="inlineStr">
        <is>
          <t xml:space="preserve">Bitter italien (1 L)</t>
        </is>
      </c>
      <c r="C18" s="19" t="inlineStr">
        <is>
          <t xml:space="preserve">Spiritueux</t>
        </is>
      </c>
      <c r="D18" s="22">
        <v>2</v>
      </c>
      <c r="E18" s="22">
        <v>1</v>
      </c>
      <c r="F18" s="22">
        <v>13</v>
      </c>
      <c r="G18" s="29">
        <f>IF(COUNT(D18:F18)=0,"",SUM(D18:E18)+SUM(F18:F18)/10)</f>
        <v>4.3</v>
      </c>
      <c r="H18" s="23">
        <v>15.3</v>
      </c>
      <c r="I18" s="30">
        <f>IF(G18="","",IF(ISNUMBER(H18),ROUND(G18*H18,2),"À compléter"))</f>
        <v>65.79</v>
      </c>
      <c r="J18" s="0"/>
      <c r="K18" s="19"/>
      <c r="L18" s="30" t="str">
        <f>IF(OR(I37="",K18=""),"",SUMIF(C11:C36,K18,I11:I36))</f>
        <v/>
      </c>
      <c r="M18" s="33" t="str">
        <f>IF(ISNUMBER(L18),IF(I37&gt;0,L18/I37,""),"")</f>
        <v/>
      </c>
      <c r="N18" s="0"/>
    </row>
    <row r="19" ht="22" customHeight="1">
      <c r="A19" s="0"/>
      <c r="B19" s="19" t="inlineStr">
        <is>
          <t xml:space="preserve">Vin blanc (75 cl)</t>
        </is>
      </c>
      <c r="C19" s="19" t="inlineStr">
        <is>
          <t xml:space="preserve">Vins</t>
        </is>
      </c>
      <c r="D19" s="22">
        <v>18</v>
      </c>
      <c r="E19" s="22">
        <v>6</v>
      </c>
      <c r="F19" s="22">
        <v>0</v>
      </c>
      <c r="G19" s="29">
        <f>IF(COUNT(D19:F19)=0,"",SUM(D19:E19)+SUM(F19:F19)/10)</f>
        <v>24</v>
      </c>
      <c r="H19" s="23">
        <v>5.2</v>
      </c>
      <c r="I19" s="30">
        <f>IF(G19="","",IF(ISNUMBER(H19),ROUND(G19*H19,2),"À compléter"))</f>
        <v>124.8</v>
      </c>
      <c r="J19" s="0"/>
      <c r="K19" s="18" t="inlineStr">
        <is>
          <t xml:space="preserve">Sans famille ou hors liste</t>
        </is>
      </c>
      <c r="L19" s="30" t="str">
        <f>IF(I37="","",IF(ROUND(I37-SUM(L11:L18),2)=0,"",ROUND(I37-SUM(L11:L18),2)))</f>
        <v/>
      </c>
      <c r="M19" s="33" t="str">
        <f>IF(ISNUMBER(L19),IF(I37&gt;0,L19/I37,""),"")</f>
        <v/>
      </c>
      <c r="N19" s="0"/>
    </row>
    <row r="20" ht="22" customHeight="1">
      <c r="A20" s="0"/>
      <c r="B20" s="19" t="inlineStr">
        <is>
          <t xml:space="preserve">Vin rouge (75 cl)</t>
        </is>
      </c>
      <c r="C20" s="19" t="inlineStr">
        <is>
          <t xml:space="preserve">Vins</t>
        </is>
      </c>
      <c r="D20" s="22">
        <v>24</v>
      </c>
      <c r="E20" s="22">
        <v>6</v>
      </c>
      <c r="F20" s="22">
        <v>5</v>
      </c>
      <c r="G20" s="29">
        <f>IF(COUNT(D20:F20)=0,"",SUM(D20:E20)+SUM(F20:F20)/10)</f>
        <v>30.5</v>
      </c>
      <c r="H20" s="23">
        <v>5.6</v>
      </c>
      <c r="I20" s="30">
        <f>IF(G20="","",IF(ISNUMBER(H20),ROUND(G20*H20,2),"À compléter"))</f>
        <v>170.8</v>
      </c>
      <c r="J20" s="0"/>
      <c r="K20" s="0"/>
      <c r="L20" s="0"/>
      <c r="M20" s="0"/>
      <c r="N20" s="0"/>
    </row>
    <row r="21" ht="22" customHeight="1">
      <c r="A21" s="0"/>
      <c r="B21" s="19" t="inlineStr">
        <is>
          <t xml:space="preserve">Rosé (75 cl)</t>
        </is>
      </c>
      <c r="C21" s="19" t="inlineStr">
        <is>
          <t xml:space="preserve">Vins</t>
        </is>
      </c>
      <c r="D21" s="22">
        <v>12</v>
      </c>
      <c r="E21" s="22">
        <v>4</v>
      </c>
      <c r="F21" s="22">
        <v>0</v>
      </c>
      <c r="G21" s="29">
        <f>IF(COUNT(D21:F21)=0,"",SUM(D21:E21)+SUM(F21:F21)/10)</f>
        <v>16</v>
      </c>
      <c r="H21" s="23">
        <v>4.9</v>
      </c>
      <c r="I21" s="30">
        <f>IF(G21="","",IF(ISNUMBER(H21),ROUND(G21*H21,2),"À compléter"))</f>
        <v>78.4</v>
      </c>
      <c r="J21" s="0"/>
      <c r="K21" s="15" t="inlineStr">
        <is>
          <t xml:space="preserve">Vos repères de comptage</t>
        </is>
      </c>
      <c r="L21" s="15"/>
      <c r="M21" s="15"/>
      <c r="N21" s="0"/>
    </row>
    <row r="22" ht="22" customHeight="1">
      <c r="A22" s="0"/>
      <c r="B22" s="19" t="inlineStr">
        <is>
          <t xml:space="preserve">Prosecco (75 cl)</t>
        </is>
      </c>
      <c r="C22" s="19" t="inlineStr">
        <is>
          <t xml:space="preserve">Vins</t>
        </is>
      </c>
      <c r="D22" s="22">
        <v>9</v>
      </c>
      <c r="E22" s="22">
        <v>3</v>
      </c>
      <c r="F22" s="22">
        <v>0</v>
      </c>
      <c r="G22" s="29">
        <f>IF(COUNT(D22:F22)=0,"",SUM(D22:E22)+SUM(F22:F22)/10)</f>
        <v>12</v>
      </c>
      <c r="H22" s="23">
        <v>6.4</v>
      </c>
      <c r="I22" s="30">
        <f>IF(G22="","",IF(ISNUMBER(H22),ROUND(G22*H22,2),"À compléter"))</f>
        <v>76.8</v>
      </c>
      <c r="J22" s="0"/>
      <c r="K22" s="18" t="inlineStr">
        <is>
          <t xml:space="preserve">Bouteille entamée</t>
        </is>
      </c>
      <c r="L22" s="18" t="inlineStr">
        <is>
          <t xml:space="preserve">7 = il en reste 7/10</t>
        </is>
      </c>
      <c r="M22" s="18"/>
      <c r="N22" s="0"/>
    </row>
    <row r="23" ht="22" customHeight="1">
      <c r="A23" s="0"/>
      <c r="B23" s="19" t="inlineStr">
        <is>
          <t xml:space="preserve">Bière blonde (bouteille de 33 cl)</t>
        </is>
      </c>
      <c r="C23" s="19" t="inlineStr">
        <is>
          <t xml:space="preserve">Bières</t>
        </is>
      </c>
      <c r="D23" s="22">
        <v>48</v>
      </c>
      <c r="E23" s="22">
        <v>24</v>
      </c>
      <c r="F23" s="22">
        <v>0</v>
      </c>
      <c r="G23" s="29">
        <f>IF(COUNT(D23:F23)=0,"",SUM(D23:E23)+SUM(F23:F23)/10)</f>
        <v>72</v>
      </c>
      <c r="H23" s="23">
        <v>0.92</v>
      </c>
      <c r="I23" s="30">
        <f>IF(G23="","",IF(ISNUMBER(H23),ROUND(G23*H23,2),"À compléter"))</f>
        <v>66.24</v>
      </c>
      <c r="J23" s="0"/>
      <c r="K23" s="18" t="inlineStr">
        <is>
          <t xml:space="preserve">Deux bouteilles ouvertes</t>
        </is>
      </c>
      <c r="L23" s="18" t="inlineStr">
        <is>
          <t xml:space="preserve">4 + 9 = 13</t>
        </is>
      </c>
      <c r="M23" s="18"/>
      <c r="N23" s="0"/>
    </row>
    <row r="24" ht="22" customHeight="1">
      <c r="A24" s="0"/>
      <c r="B24" s="19" t="inlineStr">
        <is>
          <t xml:space="preserve">Bière IPA (bouteille de 33 cl)</t>
        </is>
      </c>
      <c r="C24" s="19" t="inlineStr">
        <is>
          <t xml:space="preserve">Bières</t>
        </is>
      </c>
      <c r="D24" s="22">
        <v>24</v>
      </c>
      <c r="E24" s="22">
        <v>12</v>
      </c>
      <c r="F24" s="22">
        <v>0</v>
      </c>
      <c r="G24" s="29">
        <f>IF(COUNT(D24:F24)=0,"",SUM(D24:E24)+SUM(F24:F24)/10)</f>
        <v>36</v>
      </c>
      <c r="H24" s="23">
        <v>1.45</v>
      </c>
      <c r="I24" s="30">
        <f>IF(G24="","",IF(ISNUMBER(H24),ROUND(G24*H24,2),"À compléter"))</f>
        <v>52.2</v>
      </c>
      <c r="J24" s="0"/>
      <c r="K24" s="18" t="inlineStr">
        <is>
          <t xml:space="preserve">Fût</t>
        </is>
      </c>
      <c r="L24" s="18" t="inlineStr">
        <is>
          <t xml:space="preserve">en fûts, au prix du fût</t>
        </is>
      </c>
      <c r="M24" s="18"/>
      <c r="N24" s="0"/>
    </row>
    <row r="25" ht="22" customHeight="1">
      <c r="A25" s="0"/>
      <c r="B25" s="19" t="inlineStr">
        <is>
          <t xml:space="preserve">Cola (33 cl)</t>
        </is>
      </c>
      <c r="C25" s="19" t="inlineStr">
        <is>
          <t xml:space="preserve">Softs</t>
        </is>
      </c>
      <c r="D25" s="22">
        <v>48</v>
      </c>
      <c r="E25" s="22">
        <v>20</v>
      </c>
      <c r="F25" s="22">
        <v>0</v>
      </c>
      <c r="G25" s="29">
        <f>IF(COUNT(D25:F25)=0,"",SUM(D25:E25)+SUM(F25:F25)/10)</f>
        <v>68</v>
      </c>
      <c r="H25" s="23">
        <v>0.58</v>
      </c>
      <c r="I25" s="30">
        <f>IF(G25="","",IF(ISNUMBER(H25),ROUND(G25*H25,2),"À compléter"))</f>
        <v>39.44</v>
      </c>
      <c r="J25" s="0"/>
      <c r="K25" s="18" t="inlineStr">
        <is>
          <t xml:space="preserve">Caisse</t>
        </is>
      </c>
      <c r="L25" s="18" t="inlineStr">
        <is>
          <t xml:space="preserve">en bouteilles</t>
        </is>
      </c>
      <c r="M25" s="18"/>
      <c r="N25" s="0"/>
    </row>
    <row r="26" ht="22" customHeight="1">
      <c r="A26" s="0"/>
      <c r="B26" s="19" t="inlineStr">
        <is>
          <t xml:space="preserve">Tonic (20 cl)</t>
        </is>
      </c>
      <c r="C26" s="19" t="inlineStr">
        <is>
          <t xml:space="preserve">Softs</t>
        </is>
      </c>
      <c r="D26" s="22">
        <v>48</v>
      </c>
      <c r="E26" s="22">
        <v>30</v>
      </c>
      <c r="F26" s="22">
        <v>0</v>
      </c>
      <c r="G26" s="29">
        <f>IF(COUNT(D26:F26)=0,"",SUM(D26:E26)+SUM(F26:F26)/10)</f>
        <v>78</v>
      </c>
      <c r="H26" s="23">
        <v>0.62</v>
      </c>
      <c r="I26" s="30">
        <f>IF(G26="","",IF(ISNUMBER(H26),ROUND(G26*H26,2),"À compléter"))</f>
        <v>48.36</v>
      </c>
      <c r="J26" s="0"/>
      <c r="K26" s="0"/>
      <c r="L26" s="0"/>
      <c r="M26" s="0"/>
      <c r="N26" s="0"/>
    </row>
    <row r="27" ht="22" customHeight="1">
      <c r="A27" s="0"/>
      <c r="B27" s="19" t="inlineStr">
        <is>
          <t xml:space="preserve">Jus d’orange (1 L)</t>
        </is>
      </c>
      <c r="C27" s="19" t="inlineStr">
        <is>
          <t xml:space="preserve">Softs</t>
        </is>
      </c>
      <c r="D27" s="22">
        <v>6</v>
      </c>
      <c r="E27" s="22">
        <v>2</v>
      </c>
      <c r="F27" s="22">
        <v>5</v>
      </c>
      <c r="G27" s="29">
        <f>IF(COUNT(D27:F27)=0,"",SUM(D27:E27)+SUM(F27:F27)/10)</f>
        <v>8.5</v>
      </c>
      <c r="H27" s="23">
        <v>1.9</v>
      </c>
      <c r="I27" s="30">
        <f>IF(G27="","",IF(ISNUMBER(H27),ROUND(G27*H27,2),"À compléter"))</f>
        <v>16.15</v>
      </c>
      <c r="J27" s="0"/>
      <c r="K27" s="0"/>
      <c r="L27" s="0"/>
      <c r="M27" s="0"/>
      <c r="N27" s="0"/>
    </row>
    <row r="28" ht="22" customHeight="1">
      <c r="A28" s="0"/>
      <c r="B28" s="19" t="inlineStr">
        <is>
          <t xml:space="preserve">Eau gazeuse (1 L)</t>
        </is>
      </c>
      <c r="C28" s="19" t="inlineStr">
        <is>
          <t xml:space="preserve">Softs</t>
        </is>
      </c>
      <c r="D28" s="22">
        <v>24</v>
      </c>
      <c r="E28" s="22">
        <v>6</v>
      </c>
      <c r="F28" s="22">
        <v>0</v>
      </c>
      <c r="G28" s="29">
        <f>IF(COUNT(D28:F28)=0,"",SUM(D28:E28)+SUM(F28:F28)/10)</f>
        <v>30</v>
      </c>
      <c r="H28" s="23">
        <v>0.55</v>
      </c>
      <c r="I28" s="30">
        <f>IF(G28="","",IF(ISNUMBER(H28),ROUND(G28*H28,2),"À compléter"))</f>
        <v>16.5</v>
      </c>
      <c r="J28" s="0"/>
      <c r="K28" s="0"/>
      <c r="L28" s="0"/>
      <c r="M28" s="0"/>
      <c r="N28" s="0"/>
    </row>
    <row r="29" ht="22" customHeight="1">
      <c r="A29" s="0"/>
      <c r="B29" s="19" t="inlineStr">
        <is>
          <t xml:space="preserve">Sirop de sucre de canne (1 L)</t>
        </is>
      </c>
      <c r="C29" s="19" t="inlineStr">
        <is>
          <t xml:space="preserve">Sirops</t>
        </is>
      </c>
      <c r="D29" s="22">
        <v>3</v>
      </c>
      <c r="E29" s="22">
        <v>1</v>
      </c>
      <c r="F29" s="22">
        <v>4</v>
      </c>
      <c r="G29" s="29">
        <f>IF(COUNT(D29:F29)=0,"",SUM(D29:E29)+SUM(F29:F29)/10)</f>
        <v>4.4</v>
      </c>
      <c r="H29" s="23">
        <v>4.8</v>
      </c>
      <c r="I29" s="30">
        <f>IF(G29="","",IF(ISNUMBER(H29),ROUND(G29*H29,2),"À compléter"))</f>
        <v>21.12</v>
      </c>
      <c r="J29" s="0"/>
      <c r="K29" s="0"/>
      <c r="L29" s="0"/>
      <c r="M29" s="0"/>
      <c r="N29" s="0"/>
    </row>
    <row r="30" ht="22" customHeight="1">
      <c r="A30" s="0"/>
      <c r="B30" s="19" t="inlineStr">
        <is>
          <t xml:space="preserve">Sirop de grenadine (1 L)</t>
        </is>
      </c>
      <c r="C30" s="19" t="inlineStr">
        <is>
          <t xml:space="preserve">Sirops</t>
        </is>
      </c>
      <c r="D30" s="22">
        <v>2</v>
      </c>
      <c r="E30" s="22">
        <v>1</v>
      </c>
      <c r="F30" s="22">
        <v>6</v>
      </c>
      <c r="G30" s="29">
        <f>IF(COUNT(D30:F30)=0,"",SUM(D30:E30)+SUM(F30:F30)/10)</f>
        <v>3.6</v>
      </c>
      <c r="H30" s="23">
        <v>3.9</v>
      </c>
      <c r="I30" s="30">
        <f>IF(G30="","",IF(ISNUMBER(H30),ROUND(G30*H30,2),"À compléter"))</f>
        <v>14.04</v>
      </c>
      <c r="J30" s="0"/>
      <c r="K30" s="0"/>
      <c r="L30" s="0"/>
      <c r="M30" s="0"/>
      <c r="N30" s="0"/>
    </row>
    <row r="31" ht="22" customHeight="1">
      <c r="A31" s="0"/>
      <c r="B31" s="19" t="inlineStr">
        <is>
          <t xml:space="preserve">Bière blonde (fût de 30 L)</t>
        </is>
      </c>
      <c r="C31" s="19" t="inlineStr">
        <is>
          <t xml:space="preserve">Fûts</t>
        </is>
      </c>
      <c r="D31" s="22">
        <v>2</v>
      </c>
      <c r="E31" s="22">
        <v>0</v>
      </c>
      <c r="F31" s="22">
        <v>4</v>
      </c>
      <c r="G31" s="29">
        <f>IF(COUNT(D31:F31)=0,"",SUM(D31:E31)+SUM(F31:F31)/10)</f>
        <v>2.4</v>
      </c>
      <c r="H31" s="23">
        <v>78</v>
      </c>
      <c r="I31" s="30">
        <f>IF(G31="","",IF(ISNUMBER(H31),ROUND(G31*H31,2),"À compléter"))</f>
        <v>187.2</v>
      </c>
      <c r="J31" s="0"/>
      <c r="K31" s="0"/>
      <c r="L31" s="0"/>
      <c r="M31" s="0"/>
      <c r="N31" s="0"/>
    </row>
    <row r="32" ht="22" customHeight="1">
      <c r="A32" s="0"/>
      <c r="B32" s="19" t="inlineStr">
        <is>
          <t xml:space="preserve">Bière blanche (fût de 20 L)</t>
        </is>
      </c>
      <c r="C32" s="19" t="inlineStr">
        <is>
          <t xml:space="preserve">Fûts</t>
        </is>
      </c>
      <c r="D32" s="22">
        <v>1</v>
      </c>
      <c r="E32" s="22">
        <v>0</v>
      </c>
      <c r="F32" s="22">
        <v>7</v>
      </c>
      <c r="G32" s="29">
        <f>IF(COUNT(D32:F32)=0,"",SUM(D32:E32)+SUM(F32:F32)/10)</f>
        <v>1.7</v>
      </c>
      <c r="H32" s="23">
        <v>62</v>
      </c>
      <c r="I32" s="30">
        <f>IF(G32="","",IF(ISNUMBER(H32),ROUND(G32*H32,2),"À compléter"))</f>
        <v>105.4</v>
      </c>
      <c r="J32" s="0"/>
      <c r="K32" s="0"/>
      <c r="L32" s="0"/>
      <c r="M32" s="0"/>
      <c r="N32" s="0"/>
    </row>
    <row r="33" ht="22" customHeight="1">
      <c r="A33" s="0"/>
      <c r="B33" s="19"/>
      <c r="C33" s="19"/>
      <c r="D33" s="22"/>
      <c r="E33" s="22"/>
      <c r="F33" s="22"/>
      <c r="G33" s="29" t="str">
        <f>IF(COUNT(D33:F33)=0,"",SUM(D33:E33)+SUM(F33:F33)/10)</f>
        <v/>
      </c>
      <c r="H33" s="23"/>
      <c r="I33" s="30" t="str">
        <f>IF(G33="","",IF(ISNUMBER(H33),ROUND(G33*H33,2),"À compléter"))</f>
        <v/>
      </c>
      <c r="J33" s="0"/>
      <c r="K33" s="0"/>
      <c r="L33" s="0"/>
      <c r="M33" s="0"/>
      <c r="N33" s="0"/>
    </row>
    <row r="34" ht="22" customHeight="1">
      <c r="A34" s="0"/>
      <c r="B34" s="19"/>
      <c r="C34" s="19"/>
      <c r="D34" s="22"/>
      <c r="E34" s="22"/>
      <c r="F34" s="22"/>
      <c r="G34" s="29" t="str">
        <f>IF(COUNT(D34:F34)=0,"",SUM(D34:E34)+SUM(F34:F34)/10)</f>
        <v/>
      </c>
      <c r="H34" s="23"/>
      <c r="I34" s="30" t="str">
        <f>IF(G34="","",IF(ISNUMBER(H34),ROUND(G34*H34,2),"À compléter"))</f>
        <v/>
      </c>
      <c r="J34" s="0"/>
      <c r="K34" s="0"/>
      <c r="L34" s="0"/>
      <c r="M34" s="0"/>
      <c r="N34" s="0"/>
    </row>
    <row r="35" ht="22" customHeight="1">
      <c r="A35" s="0"/>
      <c r="B35" s="19"/>
      <c r="C35" s="19"/>
      <c r="D35" s="22"/>
      <c r="E35" s="22"/>
      <c r="F35" s="22"/>
      <c r="G35" s="29" t="str">
        <f>IF(COUNT(D35:F35)=0,"",SUM(D35:E35)+SUM(F35:F35)/10)</f>
        <v/>
      </c>
      <c r="H35" s="23"/>
      <c r="I35" s="30" t="str">
        <f>IF(G35="","",IF(ISNUMBER(H35),ROUND(G35*H35,2),"À compléter"))</f>
        <v/>
      </c>
      <c r="J35" s="0"/>
      <c r="K35" s="0"/>
      <c r="L35" s="0"/>
      <c r="M35" s="0"/>
      <c r="N35" s="0"/>
    </row>
    <row r="36" ht="22" customHeight="1">
      <c r="A36" s="0"/>
      <c r="B36" s="19"/>
      <c r="C36" s="19"/>
      <c r="D36" s="22"/>
      <c r="E36" s="22"/>
      <c r="F36" s="22"/>
      <c r="G36" s="29" t="str">
        <f>IF(COUNT(D36:F36)=0,"",SUM(D36:E36)+SUM(F36:F36)/10)</f>
        <v/>
      </c>
      <c r="H36" s="23"/>
      <c r="I36" s="30" t="str">
        <f>IF(G36="","",IF(ISNUMBER(H36),ROUND(G36*H36,2),"À compléter"))</f>
        <v/>
      </c>
      <c r="J36" s="0"/>
      <c r="K36" s="0"/>
      <c r="L36" s="0"/>
      <c r="M36" s="0"/>
      <c r="N36" s="0"/>
    </row>
    <row r="37" ht="26" customHeight="1">
      <c r="A37" s="0"/>
      <c r="B37" s="35" t="inlineStr">
        <is>
          <t xml:space="preserve">Valeur totale de votre stock (HT)</t>
        </is>
      </c>
      <c r="C37" s="35"/>
      <c r="D37" s="35"/>
      <c r="E37" s="35"/>
      <c r="F37" s="35"/>
      <c r="G37" s="35"/>
      <c r="H37" s="35"/>
      <c r="I37" s="36">
        <f>IF(COUNT(I11:I36)=0,"",SUM(I11:I36))</f>
        <v>1446.72</v>
      </c>
      <c r="J37" s="0"/>
      <c r="K37" s="0"/>
      <c r="L37" s="0"/>
      <c r="M37" s="0"/>
      <c r="N37" s="0"/>
    </row>
    <row r="38" ht="12" customHeight="1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</row>
    <row r="39" ht="30" customHeight="1">
      <c r="A39" s="0"/>
      <c r="B39" s="4" t="inlineStr">
        <is>
          <t xml:space="preserve">Familles : renommez les cases blanches de droite, la liste déroulante et les totaux suivent. Prix d’achat hors taxes, le dernier de vos factures : à la bouteille, ou au fût pour un fût. Le format (70 cl, 1 L) s’écrit dans le nom du produit. Ce classeur donne la valeur de votre stock, il ne remplace pas la comptabilité.</t>
        </is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0"/>
    </row>
    <row r="40" ht="24" customHeight="1">
      <c r="A40" s="0"/>
      <c r="B40" s="5" t="inlineStr">
        <is>
          <t xml:space="preserve">Dans Toby Pro, l’inventaire se compte au téléphone : vos ingrédients et leurs prix y sont déjà → tobyapp.fr</t>
        </is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0"/>
    </row>
    <row r="41" ht="20" customHeight="1">
      <c r="A41" s="0"/>
      <c r="B41" s="4" t="inlineStr">
        <is>
          <t xml:space="preserve">Vos marges, sans les maths.  ·  Mode d’emploi : tobyapp.fr/modeles/fiche-inventaire-bar  ·  Libre de reproduction et d’usage en formation, avec mention de la source tobyapp.fr.</t>
        </is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0"/>
    </row>
    <row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</row>
    <row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</row>
  </sheetData>
  <mergeCells count="21">
    <mergeCell ref="B2:M2"/>
    <mergeCell ref="B3:M3"/>
    <mergeCell ref="B4:M4"/>
    <mergeCell ref="B6:I6"/>
    <mergeCell ref="C7:E7"/>
    <mergeCell ref="F7:G7"/>
    <mergeCell ref="H7:I7"/>
    <mergeCell ref="C8:E8"/>
    <mergeCell ref="B37:H37"/>
    <mergeCell ref="K6:M6"/>
    <mergeCell ref="L7:M7"/>
    <mergeCell ref="L8:M8"/>
    <mergeCell ref="K9:M9"/>
    <mergeCell ref="K21:M21"/>
    <mergeCell ref="L22:M22"/>
    <mergeCell ref="L23:M23"/>
    <mergeCell ref="L24:M24"/>
    <mergeCell ref="L25:M25"/>
    <mergeCell ref="B39:M39"/>
    <mergeCell ref="B40:M40"/>
    <mergeCell ref="B41:M41"/>
  </mergeCells>
  <conditionalFormatting sqref="I11:I36">
    <cfRule type="expression" dxfId="3" priority="1">
      <formula>I11="À compléter"</formula>
    </cfRule>
  </conditionalFormatting>
  <conditionalFormatting sqref="L19:M19">
    <cfRule type="expression" dxfId="3" priority="2">
      <formula>ISNUMBER($L$19)</formula>
    </cfRule>
  </conditionalFormatting>
  <dataValidations count="1">
    <dataValidation type="list" allowBlank="1" showErrorMessage="0" sqref="C11:C36">
      <formula1>$K$11:$K$18</formula1>
    </dataValidation>
  </dataValidations>
  <hyperlinks>
    <hyperlink ref="B40" r:id="rId1"/>
  </hyperlinks>
  <pageMargins left="0.4" right="0.4" top="0.5" bottom="0.5" header="0.3" footer="0.3"/>
  <pageSetup paperSize="9" orientation="landscape" fitToWidth="1" fitToHeight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N97"/>
  <sheetViews>
    <sheetView showGridLines="0" workbookViewId="0"/>
  </sheetViews>
  <sheetFormatPr baseColWidth="8" defaultRowHeight="18" customHeight="1"/>
  <cols>
    <col min="1" max="1" width="2.5" style="0" customWidth="1"/>
    <col min="2" max="2" width="32" style="0" customWidth="1"/>
    <col min="3" max="3" width="14" style="0" customWidth="1"/>
    <col min="4" max="4" width="11" style="0" customWidth="1"/>
    <col min="5" max="5" width="11" style="0" customWidth="1"/>
    <col min="6" max="6" width="12" style="0" customWidth="1"/>
    <col min="7" max="7" width="10" style="0" customWidth="1"/>
    <col min="8" max="8" width="13" style="0" customWidth="1"/>
    <col min="9" max="9" width="13" style="0" customWidth="1"/>
    <col min="10" max="10" width="3" style="0" customWidth="1"/>
    <col min="11" max="11" width="25" style="0" customWidth="1"/>
    <col min="12" max="12" width="14" style="0" customWidth="1"/>
    <col min="13" max="13" width="13" style="0" customWidth="1"/>
    <col min="14" max="14" width="2.5" style="0" customWidth="1"/>
    <col min="15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0"/>
    </row>
    <row r="3" ht="32" customHeight="1">
      <c r="A3" s="0"/>
      <c r="B3" s="12" t="inlineStr">
        <is>
          <t xml:space="preserve">Votre inventaire du bar</t>
        </is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0"/>
    </row>
    <row r="4" ht="26" customHeight="1">
      <c r="A4" s="0"/>
      <c r="B4" s="13" t="inlineStr">
        <is>
          <t xml:space="preserve">Écrivez dans les cases blanches : vos bouteilles pleines, vos bouteilles entamées en dixièmes, vos prix d’achat. La valeur de votre stock se calcule toute seule.</t>
        </is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</row>
    <row r="6" ht="28" customHeight="1">
      <c r="A6" s="0"/>
      <c r="B6" s="8" t="inlineStr">
        <is>
          <t xml:space="preserve">1 · Comptez</t>
        </is>
      </c>
      <c r="C6" s="8"/>
      <c r="D6" s="8"/>
      <c r="E6" s="8"/>
      <c r="F6" s="8"/>
      <c r="G6" s="8"/>
      <c r="H6" s="8"/>
      <c r="I6" s="8"/>
      <c r="J6" s="0"/>
      <c r="K6" s="8" t="inlineStr">
        <is>
          <t xml:space="preserve">2 · Lisez la valeur de votre stock</t>
        </is>
      </c>
      <c r="L6" s="8"/>
      <c r="M6" s="8"/>
      <c r="N6" s="0"/>
    </row>
    <row r="7" ht="24" customHeight="1">
      <c r="A7" s="0"/>
      <c r="B7" s="3" t="inlineStr">
        <is>
          <t xml:space="preserve">Établissement</t>
        </is>
      </c>
      <c r="C7" s="19"/>
      <c r="D7" s="19"/>
      <c r="E7" s="19"/>
      <c r="F7" s="3" t="inlineStr">
        <is>
          <t xml:space="preserve">   Date de l’inventaire</t>
        </is>
      </c>
      <c r="G7" s="3"/>
      <c r="H7" s="26"/>
      <c r="I7" s="26"/>
      <c r="J7" s="0"/>
      <c r="K7" s="40" t="inlineStr">
        <is>
          <t xml:space="preserve">VALEUR DE VOTRE STOCK (HT)</t>
        </is>
      </c>
      <c r="L7" s="40" t="inlineStr">
        <is>
          <t xml:space="preserve">PRODUITS COMPTÉS</t>
        </is>
      </c>
      <c r="M7" s="40"/>
      <c r="N7" s="0"/>
    </row>
    <row r="8" ht="24" customHeight="1">
      <c r="A8" s="0"/>
      <c r="B8" s="3" t="inlineStr">
        <is>
          <t xml:space="preserve">Compté par</t>
        </is>
      </c>
      <c r="C8" s="19"/>
      <c r="D8" s="19"/>
      <c r="E8" s="19"/>
      <c r="F8" s="0"/>
      <c r="G8" s="0"/>
      <c r="H8" s="0"/>
      <c r="I8" s="0"/>
      <c r="J8" s="0"/>
      <c r="K8" s="41" t="str">
        <f>IF(I91="","",I91)</f>
        <v/>
      </c>
      <c r="L8" s="45" t="str">
        <f>IF(COUNT(G11:G90)=0,"",COUNT(G11:G90))</f>
        <v/>
      </c>
      <c r="M8" s="45"/>
      <c r="N8" s="0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6" t="str">
        <f>IF(COUNTIF(I11:I90,"À compléter")&gt;0,"Un prix manque : la valeur du stock est incomplète.","")</f>
        <v/>
      </c>
      <c r="L9" s="6"/>
      <c r="M9" s="6"/>
      <c r="N9" s="0"/>
    </row>
    <row r="10" ht="30" customHeight="1">
      <c r="A10" s="0"/>
      <c r="B10" s="15" t="inlineStr">
        <is>
          <t xml:space="preserve">Produit</t>
        </is>
      </c>
      <c r="C10" s="15" t="inlineStr">
        <is>
          <t xml:space="preserve">Famille</t>
        </is>
      </c>
      <c r="D10" s="16" t="inlineStr">
        <is>
          <t xml:space="preserve">Pleines en réserve</t>
        </is>
      </c>
      <c r="E10" s="16" t="inlineStr">
        <is>
          <t xml:space="preserve">Pleines au bar</t>
        </is>
      </c>
      <c r="F10" s="16" t="inlineStr">
        <is>
          <t xml:space="preserve">Entamées (dixièmes)</t>
        </is>
      </c>
      <c r="G10" s="16" t="inlineStr">
        <is>
          <t xml:space="preserve">Total</t>
        </is>
      </c>
      <c r="H10" s="16" t="inlineStr">
        <is>
          <t xml:space="preserve">Prix d’achat HT</t>
        </is>
      </c>
      <c r="I10" s="16" t="inlineStr">
        <is>
          <t xml:space="preserve">Valeur HT</t>
        </is>
      </c>
      <c r="J10" s="0"/>
      <c r="K10" s="15" t="inlineStr">
        <is>
          <t xml:space="preserve">Vos familles</t>
        </is>
      </c>
      <c r="L10" s="16" t="inlineStr">
        <is>
          <t xml:space="preserve">Valeur HT</t>
        </is>
      </c>
      <c r="M10" s="16" t="inlineStr">
        <is>
          <t xml:space="preserve">Part</t>
        </is>
      </c>
      <c r="N10" s="0"/>
    </row>
    <row r="11" ht="22" customHeight="1">
      <c r="A11" s="0"/>
      <c r="B11" s="19"/>
      <c r="C11" s="19"/>
      <c r="D11" s="22"/>
      <c r="E11" s="22"/>
      <c r="F11" s="22"/>
      <c r="G11" s="29" t="str">
        <f>IF(COUNT(D11:F11)=0,"",SUM(D11:E11)+SUM(F11:F11)/10)</f>
        <v/>
      </c>
      <c r="H11" s="23"/>
      <c r="I11" s="30" t="str">
        <f>IF(G11="","",IF(ISNUMBER(H11),ROUND(G11*H11,2),"À compléter"))</f>
        <v/>
      </c>
      <c r="J11" s="0"/>
      <c r="K11" s="19" t="inlineStr">
        <is>
          <t xml:space="preserve">Spiritueux</t>
        </is>
      </c>
      <c r="L11" s="30" t="str">
        <f>IF(OR(I91="",K11=""),"",SUMIF(C11:C90,K11,I11:I90))</f>
        <v/>
      </c>
      <c r="M11" s="33" t="str">
        <f>IF(ISNUMBER(L11),IF(I91&gt;0,L11/I91,""),"")</f>
        <v/>
      </c>
      <c r="N11" s="0"/>
    </row>
    <row r="12" ht="22" customHeight="1">
      <c r="A12" s="0"/>
      <c r="B12" s="19"/>
      <c r="C12" s="19"/>
      <c r="D12" s="22"/>
      <c r="E12" s="22"/>
      <c r="F12" s="22"/>
      <c r="G12" s="29" t="str">
        <f>IF(COUNT(D12:F12)=0,"",SUM(D12:E12)+SUM(F12:F12)/10)</f>
        <v/>
      </c>
      <c r="H12" s="23"/>
      <c r="I12" s="30" t="str">
        <f>IF(G12="","",IF(ISNUMBER(H12),ROUND(G12*H12,2),"À compléter"))</f>
        <v/>
      </c>
      <c r="J12" s="0"/>
      <c r="K12" s="19" t="inlineStr">
        <is>
          <t xml:space="preserve">Vins</t>
        </is>
      </c>
      <c r="L12" s="30" t="str">
        <f>IF(OR(I91="",K12=""),"",SUMIF(C11:C90,K12,I11:I90))</f>
        <v/>
      </c>
      <c r="M12" s="33" t="str">
        <f>IF(ISNUMBER(L12),IF(I91&gt;0,L12/I91,""),"")</f>
        <v/>
      </c>
      <c r="N12" s="0"/>
    </row>
    <row r="13" ht="22" customHeight="1">
      <c r="A13" s="0"/>
      <c r="B13" s="19"/>
      <c r="C13" s="19"/>
      <c r="D13" s="22"/>
      <c r="E13" s="22"/>
      <c r="F13" s="22"/>
      <c r="G13" s="29" t="str">
        <f>IF(COUNT(D13:F13)=0,"",SUM(D13:E13)+SUM(F13:F13)/10)</f>
        <v/>
      </c>
      <c r="H13" s="23"/>
      <c r="I13" s="30" t="str">
        <f>IF(G13="","",IF(ISNUMBER(H13),ROUND(G13*H13,2),"À compléter"))</f>
        <v/>
      </c>
      <c r="J13" s="0"/>
      <c r="K13" s="19" t="inlineStr">
        <is>
          <t xml:space="preserve">Bières</t>
        </is>
      </c>
      <c r="L13" s="30" t="str">
        <f>IF(OR(I91="",K13=""),"",SUMIF(C11:C90,K13,I11:I90))</f>
        <v/>
      </c>
      <c r="M13" s="33" t="str">
        <f>IF(ISNUMBER(L13),IF(I91&gt;0,L13/I91,""),"")</f>
        <v/>
      </c>
      <c r="N13" s="0"/>
    </row>
    <row r="14" ht="22" customHeight="1">
      <c r="A14" s="0"/>
      <c r="B14" s="19"/>
      <c r="C14" s="19"/>
      <c r="D14" s="22"/>
      <c r="E14" s="22"/>
      <c r="F14" s="22"/>
      <c r="G14" s="29" t="str">
        <f>IF(COUNT(D14:F14)=0,"",SUM(D14:E14)+SUM(F14:F14)/10)</f>
        <v/>
      </c>
      <c r="H14" s="23"/>
      <c r="I14" s="30" t="str">
        <f>IF(G14="","",IF(ISNUMBER(H14),ROUND(G14*H14,2),"À compléter"))</f>
        <v/>
      </c>
      <c r="J14" s="0"/>
      <c r="K14" s="19" t="inlineStr">
        <is>
          <t xml:space="preserve">Softs</t>
        </is>
      </c>
      <c r="L14" s="30" t="str">
        <f>IF(OR(I91="",K14=""),"",SUMIF(C11:C90,K14,I11:I90))</f>
        <v/>
      </c>
      <c r="M14" s="33" t="str">
        <f>IF(ISNUMBER(L14),IF(I91&gt;0,L14/I91,""),"")</f>
        <v/>
      </c>
      <c r="N14" s="0"/>
    </row>
    <row r="15" ht="22" customHeight="1">
      <c r="A15" s="0"/>
      <c r="B15" s="19"/>
      <c r="C15" s="19"/>
      <c r="D15" s="22"/>
      <c r="E15" s="22"/>
      <c r="F15" s="22"/>
      <c r="G15" s="29" t="str">
        <f>IF(COUNT(D15:F15)=0,"",SUM(D15:E15)+SUM(F15:F15)/10)</f>
        <v/>
      </c>
      <c r="H15" s="23"/>
      <c r="I15" s="30" t="str">
        <f>IF(G15="","",IF(ISNUMBER(H15),ROUND(G15*H15,2),"À compléter"))</f>
        <v/>
      </c>
      <c r="J15" s="0"/>
      <c r="K15" s="19" t="inlineStr">
        <is>
          <t xml:space="preserve">Sirops</t>
        </is>
      </c>
      <c r="L15" s="30" t="str">
        <f>IF(OR(I91="",K15=""),"",SUMIF(C11:C90,K15,I11:I90))</f>
        <v/>
      </c>
      <c r="M15" s="33" t="str">
        <f>IF(ISNUMBER(L15),IF(I91&gt;0,L15/I91,""),"")</f>
        <v/>
      </c>
      <c r="N15" s="0"/>
    </row>
    <row r="16" ht="22" customHeight="1">
      <c r="A16" s="0"/>
      <c r="B16" s="19"/>
      <c r="C16" s="19"/>
      <c r="D16" s="22"/>
      <c r="E16" s="22"/>
      <c r="F16" s="22"/>
      <c r="G16" s="29" t="str">
        <f>IF(COUNT(D16:F16)=0,"",SUM(D16:E16)+SUM(F16:F16)/10)</f>
        <v/>
      </c>
      <c r="H16" s="23"/>
      <c r="I16" s="30" t="str">
        <f>IF(G16="","",IF(ISNUMBER(H16),ROUND(G16*H16,2),"À compléter"))</f>
        <v/>
      </c>
      <c r="J16" s="0"/>
      <c r="K16" s="19" t="inlineStr">
        <is>
          <t xml:space="preserve">Fûts</t>
        </is>
      </c>
      <c r="L16" s="30" t="str">
        <f>IF(OR(I91="",K16=""),"",SUMIF(C11:C90,K16,I11:I90))</f>
        <v/>
      </c>
      <c r="M16" s="33" t="str">
        <f>IF(ISNUMBER(L16),IF(I91&gt;0,L16/I91,""),"")</f>
        <v/>
      </c>
      <c r="N16" s="0"/>
    </row>
    <row r="17" ht="22" customHeight="1">
      <c r="A17" s="0"/>
      <c r="B17" s="19"/>
      <c r="C17" s="19"/>
      <c r="D17" s="22"/>
      <c r="E17" s="22"/>
      <c r="F17" s="22"/>
      <c r="G17" s="29" t="str">
        <f>IF(COUNT(D17:F17)=0,"",SUM(D17:E17)+SUM(F17:F17)/10)</f>
        <v/>
      </c>
      <c r="H17" s="23"/>
      <c r="I17" s="30" t="str">
        <f>IF(G17="","",IF(ISNUMBER(H17),ROUND(G17*H17,2),"À compléter"))</f>
        <v/>
      </c>
      <c r="J17" s="0"/>
      <c r="K17" s="19"/>
      <c r="L17" s="30" t="str">
        <f>IF(OR(I91="",K17=""),"",SUMIF(C11:C90,K17,I11:I90))</f>
        <v/>
      </c>
      <c r="M17" s="33" t="str">
        <f>IF(ISNUMBER(L17),IF(I91&gt;0,L17/I91,""),"")</f>
        <v/>
      </c>
      <c r="N17" s="0"/>
    </row>
    <row r="18" ht="22" customHeight="1">
      <c r="A18" s="0"/>
      <c r="B18" s="19"/>
      <c r="C18" s="19"/>
      <c r="D18" s="22"/>
      <c r="E18" s="22"/>
      <c r="F18" s="22"/>
      <c r="G18" s="29" t="str">
        <f>IF(COUNT(D18:F18)=0,"",SUM(D18:E18)+SUM(F18:F18)/10)</f>
        <v/>
      </c>
      <c r="H18" s="23"/>
      <c r="I18" s="30" t="str">
        <f>IF(G18="","",IF(ISNUMBER(H18),ROUND(G18*H18,2),"À compléter"))</f>
        <v/>
      </c>
      <c r="J18" s="0"/>
      <c r="K18" s="19"/>
      <c r="L18" s="30" t="str">
        <f>IF(OR(I91="",K18=""),"",SUMIF(C11:C90,K18,I11:I90))</f>
        <v/>
      </c>
      <c r="M18" s="33" t="str">
        <f>IF(ISNUMBER(L18),IF(I91&gt;0,L18/I91,""),"")</f>
        <v/>
      </c>
      <c r="N18" s="0"/>
    </row>
    <row r="19" ht="22" customHeight="1">
      <c r="A19" s="0"/>
      <c r="B19" s="19"/>
      <c r="C19" s="19"/>
      <c r="D19" s="22"/>
      <c r="E19" s="22"/>
      <c r="F19" s="22"/>
      <c r="G19" s="29" t="str">
        <f>IF(COUNT(D19:F19)=0,"",SUM(D19:E19)+SUM(F19:F19)/10)</f>
        <v/>
      </c>
      <c r="H19" s="23"/>
      <c r="I19" s="30" t="str">
        <f>IF(G19="","",IF(ISNUMBER(H19),ROUND(G19*H19,2),"À compléter"))</f>
        <v/>
      </c>
      <c r="J19" s="0"/>
      <c r="K19" s="18" t="inlineStr">
        <is>
          <t xml:space="preserve">Sans famille ou hors liste</t>
        </is>
      </c>
      <c r="L19" s="30" t="str">
        <f>IF(I91="","",IF(ROUND(I91-SUM(L11:L18),2)=0,"",ROUND(I91-SUM(L11:L18),2)))</f>
        <v/>
      </c>
      <c r="M19" s="33" t="str">
        <f>IF(ISNUMBER(L19),IF(I91&gt;0,L19/I91,""),"")</f>
        <v/>
      </c>
      <c r="N19" s="0"/>
    </row>
    <row r="20" ht="22" customHeight="1">
      <c r="A20" s="0"/>
      <c r="B20" s="19"/>
      <c r="C20" s="19"/>
      <c r="D20" s="22"/>
      <c r="E20" s="22"/>
      <c r="F20" s="22"/>
      <c r="G20" s="29" t="str">
        <f>IF(COUNT(D20:F20)=0,"",SUM(D20:E20)+SUM(F20:F20)/10)</f>
        <v/>
      </c>
      <c r="H20" s="23"/>
      <c r="I20" s="30" t="str">
        <f>IF(G20="","",IF(ISNUMBER(H20),ROUND(G20*H20,2),"À compléter"))</f>
        <v/>
      </c>
      <c r="J20" s="0"/>
      <c r="K20" s="0"/>
      <c r="L20" s="0"/>
      <c r="M20" s="0"/>
      <c r="N20" s="0"/>
    </row>
    <row r="21" ht="22" customHeight="1">
      <c r="A21" s="0"/>
      <c r="B21" s="19"/>
      <c r="C21" s="19"/>
      <c r="D21" s="22"/>
      <c r="E21" s="22"/>
      <c r="F21" s="22"/>
      <c r="G21" s="29" t="str">
        <f>IF(COUNT(D21:F21)=0,"",SUM(D21:E21)+SUM(F21:F21)/10)</f>
        <v/>
      </c>
      <c r="H21" s="23"/>
      <c r="I21" s="30" t="str">
        <f>IF(G21="","",IF(ISNUMBER(H21),ROUND(G21*H21,2),"À compléter"))</f>
        <v/>
      </c>
      <c r="J21" s="0"/>
      <c r="K21" s="15" t="inlineStr">
        <is>
          <t xml:space="preserve">Vos repères de comptage</t>
        </is>
      </c>
      <c r="L21" s="15"/>
      <c r="M21" s="15"/>
      <c r="N21" s="0"/>
    </row>
    <row r="22" ht="22" customHeight="1">
      <c r="A22" s="0"/>
      <c r="B22" s="19"/>
      <c r="C22" s="19"/>
      <c r="D22" s="22"/>
      <c r="E22" s="22"/>
      <c r="F22" s="22"/>
      <c r="G22" s="29" t="str">
        <f>IF(COUNT(D22:F22)=0,"",SUM(D22:E22)+SUM(F22:F22)/10)</f>
        <v/>
      </c>
      <c r="H22" s="23"/>
      <c r="I22" s="30" t="str">
        <f>IF(G22="","",IF(ISNUMBER(H22),ROUND(G22*H22,2),"À compléter"))</f>
        <v/>
      </c>
      <c r="J22" s="0"/>
      <c r="K22" s="18" t="inlineStr">
        <is>
          <t xml:space="preserve">Bouteille entamée</t>
        </is>
      </c>
      <c r="L22" s="18" t="inlineStr">
        <is>
          <t xml:space="preserve">7 = il en reste 7/10</t>
        </is>
      </c>
      <c r="M22" s="18"/>
      <c r="N22" s="0"/>
    </row>
    <row r="23" ht="22" customHeight="1">
      <c r="A23" s="0"/>
      <c r="B23" s="19"/>
      <c r="C23" s="19"/>
      <c r="D23" s="22"/>
      <c r="E23" s="22"/>
      <c r="F23" s="22"/>
      <c r="G23" s="29" t="str">
        <f>IF(COUNT(D23:F23)=0,"",SUM(D23:E23)+SUM(F23:F23)/10)</f>
        <v/>
      </c>
      <c r="H23" s="23"/>
      <c r="I23" s="30" t="str">
        <f>IF(G23="","",IF(ISNUMBER(H23),ROUND(G23*H23,2),"À compléter"))</f>
        <v/>
      </c>
      <c r="J23" s="0"/>
      <c r="K23" s="18" t="inlineStr">
        <is>
          <t xml:space="preserve">Deux bouteilles ouvertes</t>
        </is>
      </c>
      <c r="L23" s="18" t="inlineStr">
        <is>
          <t xml:space="preserve">4 + 9 = 13</t>
        </is>
      </c>
      <c r="M23" s="18"/>
      <c r="N23" s="0"/>
    </row>
    <row r="24" ht="22" customHeight="1">
      <c r="A24" s="0"/>
      <c r="B24" s="19"/>
      <c r="C24" s="19"/>
      <c r="D24" s="22"/>
      <c r="E24" s="22"/>
      <c r="F24" s="22"/>
      <c r="G24" s="29" t="str">
        <f>IF(COUNT(D24:F24)=0,"",SUM(D24:E24)+SUM(F24:F24)/10)</f>
        <v/>
      </c>
      <c r="H24" s="23"/>
      <c r="I24" s="30" t="str">
        <f>IF(G24="","",IF(ISNUMBER(H24),ROUND(G24*H24,2),"À compléter"))</f>
        <v/>
      </c>
      <c r="J24" s="0"/>
      <c r="K24" s="18" t="inlineStr">
        <is>
          <t xml:space="preserve">Fût</t>
        </is>
      </c>
      <c r="L24" s="18" t="inlineStr">
        <is>
          <t xml:space="preserve">en fûts, au prix du fût</t>
        </is>
      </c>
      <c r="M24" s="18"/>
      <c r="N24" s="0"/>
    </row>
    <row r="25" ht="22" customHeight="1">
      <c r="A25" s="0"/>
      <c r="B25" s="19"/>
      <c r="C25" s="19"/>
      <c r="D25" s="22"/>
      <c r="E25" s="22"/>
      <c r="F25" s="22"/>
      <c r="G25" s="29" t="str">
        <f>IF(COUNT(D25:F25)=0,"",SUM(D25:E25)+SUM(F25:F25)/10)</f>
        <v/>
      </c>
      <c r="H25" s="23"/>
      <c r="I25" s="30" t="str">
        <f>IF(G25="","",IF(ISNUMBER(H25),ROUND(G25*H25,2),"À compléter"))</f>
        <v/>
      </c>
      <c r="J25" s="0"/>
      <c r="K25" s="18" t="inlineStr">
        <is>
          <t xml:space="preserve">Caisse</t>
        </is>
      </c>
      <c r="L25" s="18" t="inlineStr">
        <is>
          <t xml:space="preserve">en bouteilles</t>
        </is>
      </c>
      <c r="M25" s="18"/>
      <c r="N25" s="0"/>
    </row>
    <row r="26" ht="22" customHeight="1">
      <c r="A26" s="0"/>
      <c r="B26" s="19"/>
      <c r="C26" s="19"/>
      <c r="D26" s="22"/>
      <c r="E26" s="22"/>
      <c r="F26" s="22"/>
      <c r="G26" s="29" t="str">
        <f>IF(COUNT(D26:F26)=0,"",SUM(D26:E26)+SUM(F26:F26)/10)</f>
        <v/>
      </c>
      <c r="H26" s="23"/>
      <c r="I26" s="30" t="str">
        <f>IF(G26="","",IF(ISNUMBER(H26),ROUND(G26*H26,2),"À compléter"))</f>
        <v/>
      </c>
      <c r="J26" s="0"/>
      <c r="K26" s="0"/>
      <c r="L26" s="0"/>
      <c r="M26" s="0"/>
      <c r="N26" s="0"/>
    </row>
    <row r="27" ht="22" customHeight="1">
      <c r="A27" s="0"/>
      <c r="B27" s="19"/>
      <c r="C27" s="19"/>
      <c r="D27" s="22"/>
      <c r="E27" s="22"/>
      <c r="F27" s="22"/>
      <c r="G27" s="29" t="str">
        <f>IF(COUNT(D27:F27)=0,"",SUM(D27:E27)+SUM(F27:F27)/10)</f>
        <v/>
      </c>
      <c r="H27" s="23"/>
      <c r="I27" s="30" t="str">
        <f>IF(G27="","",IF(ISNUMBER(H27),ROUND(G27*H27,2),"À compléter"))</f>
        <v/>
      </c>
      <c r="J27" s="0"/>
      <c r="K27" s="0"/>
      <c r="L27" s="0"/>
      <c r="M27" s="0"/>
      <c r="N27" s="0"/>
    </row>
    <row r="28" ht="22" customHeight="1">
      <c r="A28" s="0"/>
      <c r="B28" s="19"/>
      <c r="C28" s="19"/>
      <c r="D28" s="22"/>
      <c r="E28" s="22"/>
      <c r="F28" s="22"/>
      <c r="G28" s="29" t="str">
        <f>IF(COUNT(D28:F28)=0,"",SUM(D28:E28)+SUM(F28:F28)/10)</f>
        <v/>
      </c>
      <c r="H28" s="23"/>
      <c r="I28" s="30" t="str">
        <f>IF(G28="","",IF(ISNUMBER(H28),ROUND(G28*H28,2),"À compléter"))</f>
        <v/>
      </c>
      <c r="J28" s="0"/>
      <c r="K28" s="0"/>
      <c r="L28" s="0"/>
      <c r="M28" s="0"/>
      <c r="N28" s="0"/>
    </row>
    <row r="29" ht="22" customHeight="1">
      <c r="A29" s="0"/>
      <c r="B29" s="19"/>
      <c r="C29" s="19"/>
      <c r="D29" s="22"/>
      <c r="E29" s="22"/>
      <c r="F29" s="22"/>
      <c r="G29" s="29" t="str">
        <f>IF(COUNT(D29:F29)=0,"",SUM(D29:E29)+SUM(F29:F29)/10)</f>
        <v/>
      </c>
      <c r="H29" s="23"/>
      <c r="I29" s="30" t="str">
        <f>IF(G29="","",IF(ISNUMBER(H29),ROUND(G29*H29,2),"À compléter"))</f>
        <v/>
      </c>
      <c r="J29" s="0"/>
      <c r="K29" s="0"/>
      <c r="L29" s="0"/>
      <c r="M29" s="0"/>
      <c r="N29" s="0"/>
    </row>
    <row r="30" ht="22" customHeight="1">
      <c r="A30" s="0"/>
      <c r="B30" s="19"/>
      <c r="C30" s="19"/>
      <c r="D30" s="22"/>
      <c r="E30" s="22"/>
      <c r="F30" s="22"/>
      <c r="G30" s="29" t="str">
        <f>IF(COUNT(D30:F30)=0,"",SUM(D30:E30)+SUM(F30:F30)/10)</f>
        <v/>
      </c>
      <c r="H30" s="23"/>
      <c r="I30" s="30" t="str">
        <f>IF(G30="","",IF(ISNUMBER(H30),ROUND(G30*H30,2),"À compléter"))</f>
        <v/>
      </c>
      <c r="J30" s="0"/>
      <c r="K30" s="0"/>
      <c r="L30" s="0"/>
      <c r="M30" s="0"/>
      <c r="N30" s="0"/>
    </row>
    <row r="31" ht="22" customHeight="1">
      <c r="A31" s="0"/>
      <c r="B31" s="19"/>
      <c r="C31" s="19"/>
      <c r="D31" s="22"/>
      <c r="E31" s="22"/>
      <c r="F31" s="22"/>
      <c r="G31" s="29" t="str">
        <f>IF(COUNT(D31:F31)=0,"",SUM(D31:E31)+SUM(F31:F31)/10)</f>
        <v/>
      </c>
      <c r="H31" s="23"/>
      <c r="I31" s="30" t="str">
        <f>IF(G31="","",IF(ISNUMBER(H31),ROUND(G31*H31,2),"À compléter"))</f>
        <v/>
      </c>
      <c r="J31" s="0"/>
      <c r="K31" s="0"/>
      <c r="L31" s="0"/>
      <c r="M31" s="0"/>
      <c r="N31" s="0"/>
    </row>
    <row r="32" ht="22" customHeight="1">
      <c r="A32" s="0"/>
      <c r="B32" s="19"/>
      <c r="C32" s="19"/>
      <c r="D32" s="22"/>
      <c r="E32" s="22"/>
      <c r="F32" s="22"/>
      <c r="G32" s="29" t="str">
        <f>IF(COUNT(D32:F32)=0,"",SUM(D32:E32)+SUM(F32:F32)/10)</f>
        <v/>
      </c>
      <c r="H32" s="23"/>
      <c r="I32" s="30" t="str">
        <f>IF(G32="","",IF(ISNUMBER(H32),ROUND(G32*H32,2),"À compléter"))</f>
        <v/>
      </c>
      <c r="J32" s="0"/>
      <c r="K32" s="0"/>
      <c r="L32" s="0"/>
      <c r="M32" s="0"/>
      <c r="N32" s="0"/>
    </row>
    <row r="33" ht="22" customHeight="1">
      <c r="A33" s="0"/>
      <c r="B33" s="19"/>
      <c r="C33" s="19"/>
      <c r="D33" s="22"/>
      <c r="E33" s="22"/>
      <c r="F33" s="22"/>
      <c r="G33" s="29" t="str">
        <f>IF(COUNT(D33:F33)=0,"",SUM(D33:E33)+SUM(F33:F33)/10)</f>
        <v/>
      </c>
      <c r="H33" s="23"/>
      <c r="I33" s="30" t="str">
        <f>IF(G33="","",IF(ISNUMBER(H33),ROUND(G33*H33,2),"À compléter"))</f>
        <v/>
      </c>
      <c r="J33" s="0"/>
      <c r="K33" s="0"/>
      <c r="L33" s="0"/>
      <c r="M33" s="0"/>
      <c r="N33" s="0"/>
    </row>
    <row r="34" ht="22" customHeight="1">
      <c r="A34" s="0"/>
      <c r="B34" s="19"/>
      <c r="C34" s="19"/>
      <c r="D34" s="22"/>
      <c r="E34" s="22"/>
      <c r="F34" s="22"/>
      <c r="G34" s="29" t="str">
        <f>IF(COUNT(D34:F34)=0,"",SUM(D34:E34)+SUM(F34:F34)/10)</f>
        <v/>
      </c>
      <c r="H34" s="23"/>
      <c r="I34" s="30" t="str">
        <f>IF(G34="","",IF(ISNUMBER(H34),ROUND(G34*H34,2),"À compléter"))</f>
        <v/>
      </c>
      <c r="J34" s="0"/>
      <c r="K34" s="0"/>
      <c r="L34" s="0"/>
      <c r="M34" s="0"/>
      <c r="N34" s="0"/>
    </row>
    <row r="35" ht="22" customHeight="1">
      <c r="A35" s="0"/>
      <c r="B35" s="19"/>
      <c r="C35" s="19"/>
      <c r="D35" s="22"/>
      <c r="E35" s="22"/>
      <c r="F35" s="22"/>
      <c r="G35" s="29" t="str">
        <f>IF(COUNT(D35:F35)=0,"",SUM(D35:E35)+SUM(F35:F35)/10)</f>
        <v/>
      </c>
      <c r="H35" s="23"/>
      <c r="I35" s="30" t="str">
        <f>IF(G35="","",IF(ISNUMBER(H35),ROUND(G35*H35,2),"À compléter"))</f>
        <v/>
      </c>
      <c r="J35" s="0"/>
      <c r="K35" s="0"/>
      <c r="L35" s="0"/>
      <c r="M35" s="0"/>
      <c r="N35" s="0"/>
    </row>
    <row r="36" ht="22" customHeight="1">
      <c r="A36" s="0"/>
      <c r="B36" s="19"/>
      <c r="C36" s="19"/>
      <c r="D36" s="22"/>
      <c r="E36" s="22"/>
      <c r="F36" s="22"/>
      <c r="G36" s="29" t="str">
        <f>IF(COUNT(D36:F36)=0,"",SUM(D36:E36)+SUM(F36:F36)/10)</f>
        <v/>
      </c>
      <c r="H36" s="23"/>
      <c r="I36" s="30" t="str">
        <f>IF(G36="","",IF(ISNUMBER(H36),ROUND(G36*H36,2),"À compléter"))</f>
        <v/>
      </c>
      <c r="J36" s="0"/>
      <c r="K36" s="0"/>
      <c r="L36" s="0"/>
      <c r="M36" s="0"/>
      <c r="N36" s="0"/>
    </row>
    <row r="37" ht="22" customHeight="1">
      <c r="A37" s="0"/>
      <c r="B37" s="19"/>
      <c r="C37" s="19"/>
      <c r="D37" s="22"/>
      <c r="E37" s="22"/>
      <c r="F37" s="22"/>
      <c r="G37" s="29" t="str">
        <f>IF(COUNT(D37:F37)=0,"",SUM(D37:E37)+SUM(F37:F37)/10)</f>
        <v/>
      </c>
      <c r="H37" s="23"/>
      <c r="I37" s="30" t="str">
        <f>IF(G37="","",IF(ISNUMBER(H37),ROUND(G37*H37,2),"À compléter"))</f>
        <v/>
      </c>
      <c r="J37" s="0"/>
      <c r="K37" s="0"/>
      <c r="L37" s="0"/>
      <c r="M37" s="0"/>
      <c r="N37" s="0"/>
    </row>
    <row r="38" ht="22" customHeight="1">
      <c r="A38" s="0"/>
      <c r="B38" s="19"/>
      <c r="C38" s="19"/>
      <c r="D38" s="22"/>
      <c r="E38" s="22"/>
      <c r="F38" s="22"/>
      <c r="G38" s="29" t="str">
        <f>IF(COUNT(D38:F38)=0,"",SUM(D38:E38)+SUM(F38:F38)/10)</f>
        <v/>
      </c>
      <c r="H38" s="23"/>
      <c r="I38" s="30" t="str">
        <f>IF(G38="","",IF(ISNUMBER(H38),ROUND(G38*H38,2),"À compléter"))</f>
        <v/>
      </c>
      <c r="J38" s="0"/>
      <c r="K38" s="0"/>
      <c r="L38" s="0"/>
      <c r="M38" s="0"/>
      <c r="N38" s="0"/>
    </row>
    <row r="39" ht="22" customHeight="1">
      <c r="A39" s="0"/>
      <c r="B39" s="19"/>
      <c r="C39" s="19"/>
      <c r="D39" s="22"/>
      <c r="E39" s="22"/>
      <c r="F39" s="22"/>
      <c r="G39" s="29" t="str">
        <f>IF(COUNT(D39:F39)=0,"",SUM(D39:E39)+SUM(F39:F39)/10)</f>
        <v/>
      </c>
      <c r="H39" s="23"/>
      <c r="I39" s="30" t="str">
        <f>IF(G39="","",IF(ISNUMBER(H39),ROUND(G39*H39,2),"À compléter"))</f>
        <v/>
      </c>
      <c r="J39" s="0"/>
      <c r="K39" s="0"/>
      <c r="L39" s="0"/>
      <c r="M39" s="0"/>
      <c r="N39" s="0"/>
    </row>
    <row r="40" ht="22" customHeight="1">
      <c r="A40" s="0"/>
      <c r="B40" s="19"/>
      <c r="C40" s="19"/>
      <c r="D40" s="22"/>
      <c r="E40" s="22"/>
      <c r="F40" s="22"/>
      <c r="G40" s="29" t="str">
        <f>IF(COUNT(D40:F40)=0,"",SUM(D40:E40)+SUM(F40:F40)/10)</f>
        <v/>
      </c>
      <c r="H40" s="23"/>
      <c r="I40" s="30" t="str">
        <f>IF(G40="","",IF(ISNUMBER(H40),ROUND(G40*H40,2),"À compléter"))</f>
        <v/>
      </c>
      <c r="J40" s="0"/>
      <c r="K40" s="0"/>
      <c r="L40" s="0"/>
      <c r="M40" s="0"/>
      <c r="N40" s="0"/>
    </row>
    <row r="41" ht="22" customHeight="1">
      <c r="A41" s="0"/>
      <c r="B41" s="19"/>
      <c r="C41" s="19"/>
      <c r="D41" s="22"/>
      <c r="E41" s="22"/>
      <c r="F41" s="22"/>
      <c r="G41" s="29" t="str">
        <f>IF(COUNT(D41:F41)=0,"",SUM(D41:E41)+SUM(F41:F41)/10)</f>
        <v/>
      </c>
      <c r="H41" s="23"/>
      <c r="I41" s="30" t="str">
        <f>IF(G41="","",IF(ISNUMBER(H41),ROUND(G41*H41,2),"À compléter"))</f>
        <v/>
      </c>
      <c r="J41" s="0"/>
      <c r="K41" s="0"/>
      <c r="L41" s="0"/>
      <c r="M41" s="0"/>
      <c r="N41" s="0"/>
    </row>
    <row r="42" ht="22" customHeight="1">
      <c r="A42" s="0"/>
      <c r="B42" s="19"/>
      <c r="C42" s="19"/>
      <c r="D42" s="22"/>
      <c r="E42" s="22"/>
      <c r="F42" s="22"/>
      <c r="G42" s="29" t="str">
        <f>IF(COUNT(D42:F42)=0,"",SUM(D42:E42)+SUM(F42:F42)/10)</f>
        <v/>
      </c>
      <c r="H42" s="23"/>
      <c r="I42" s="30" t="str">
        <f>IF(G42="","",IF(ISNUMBER(H42),ROUND(G42*H42,2),"À compléter"))</f>
        <v/>
      </c>
      <c r="J42" s="0"/>
      <c r="K42" s="0"/>
      <c r="L42" s="0"/>
      <c r="M42" s="0"/>
      <c r="N42" s="0"/>
    </row>
    <row r="43" ht="22" customHeight="1">
      <c r="A43" s="0"/>
      <c r="B43" s="19"/>
      <c r="C43" s="19"/>
      <c r="D43" s="22"/>
      <c r="E43" s="22"/>
      <c r="F43" s="22"/>
      <c r="G43" s="29" t="str">
        <f>IF(COUNT(D43:F43)=0,"",SUM(D43:E43)+SUM(F43:F43)/10)</f>
        <v/>
      </c>
      <c r="H43" s="23"/>
      <c r="I43" s="30" t="str">
        <f>IF(G43="","",IF(ISNUMBER(H43),ROUND(G43*H43,2),"À compléter"))</f>
        <v/>
      </c>
      <c r="J43" s="0"/>
      <c r="K43" s="0"/>
      <c r="L43" s="0"/>
      <c r="M43" s="0"/>
      <c r="N43" s="0"/>
    </row>
    <row r="44" ht="22" customHeight="1">
      <c r="A44" s="0"/>
      <c r="B44" s="19"/>
      <c r="C44" s="19"/>
      <c r="D44" s="22"/>
      <c r="E44" s="22"/>
      <c r="F44" s="22"/>
      <c r="G44" s="29" t="str">
        <f>IF(COUNT(D44:F44)=0,"",SUM(D44:E44)+SUM(F44:F44)/10)</f>
        <v/>
      </c>
      <c r="H44" s="23"/>
      <c r="I44" s="30" t="str">
        <f>IF(G44="","",IF(ISNUMBER(H44),ROUND(G44*H44,2),"À compléter"))</f>
        <v/>
      </c>
      <c r="J44" s="0"/>
      <c r="K44" s="0"/>
      <c r="L44" s="0"/>
      <c r="M44" s="0"/>
      <c r="N44" s="0"/>
    </row>
    <row r="45" ht="22" customHeight="1">
      <c r="A45" s="0"/>
      <c r="B45" s="19"/>
      <c r="C45" s="19"/>
      <c r="D45" s="22"/>
      <c r="E45" s="22"/>
      <c r="F45" s="22"/>
      <c r="G45" s="29" t="str">
        <f>IF(COUNT(D45:F45)=0,"",SUM(D45:E45)+SUM(F45:F45)/10)</f>
        <v/>
      </c>
      <c r="H45" s="23"/>
      <c r="I45" s="30" t="str">
        <f>IF(G45="","",IF(ISNUMBER(H45),ROUND(G45*H45,2),"À compléter"))</f>
        <v/>
      </c>
      <c r="J45" s="0"/>
      <c r="K45" s="0"/>
      <c r="L45" s="0"/>
      <c r="M45" s="0"/>
      <c r="N45" s="0"/>
    </row>
    <row r="46" ht="22" customHeight="1">
      <c r="A46" s="0"/>
      <c r="B46" s="19"/>
      <c r="C46" s="19"/>
      <c r="D46" s="22"/>
      <c r="E46" s="22"/>
      <c r="F46" s="22"/>
      <c r="G46" s="29" t="str">
        <f>IF(COUNT(D46:F46)=0,"",SUM(D46:E46)+SUM(F46:F46)/10)</f>
        <v/>
      </c>
      <c r="H46" s="23"/>
      <c r="I46" s="30" t="str">
        <f>IF(G46="","",IF(ISNUMBER(H46),ROUND(G46*H46,2),"À compléter"))</f>
        <v/>
      </c>
      <c r="J46" s="0"/>
      <c r="K46" s="0"/>
      <c r="L46" s="0"/>
      <c r="M46" s="0"/>
      <c r="N46" s="0"/>
    </row>
    <row r="47" ht="22" customHeight="1">
      <c r="A47" s="0"/>
      <c r="B47" s="19"/>
      <c r="C47" s="19"/>
      <c r="D47" s="22"/>
      <c r="E47" s="22"/>
      <c r="F47" s="22"/>
      <c r="G47" s="29" t="str">
        <f>IF(COUNT(D47:F47)=0,"",SUM(D47:E47)+SUM(F47:F47)/10)</f>
        <v/>
      </c>
      <c r="H47" s="23"/>
      <c r="I47" s="30" t="str">
        <f>IF(G47="","",IF(ISNUMBER(H47),ROUND(G47*H47,2),"À compléter"))</f>
        <v/>
      </c>
      <c r="J47" s="0"/>
      <c r="K47" s="0"/>
      <c r="L47" s="0"/>
      <c r="M47" s="0"/>
      <c r="N47" s="0"/>
    </row>
    <row r="48" ht="22" customHeight="1">
      <c r="A48" s="0"/>
      <c r="B48" s="19"/>
      <c r="C48" s="19"/>
      <c r="D48" s="22"/>
      <c r="E48" s="22"/>
      <c r="F48" s="22"/>
      <c r="G48" s="29" t="str">
        <f>IF(COUNT(D48:F48)=0,"",SUM(D48:E48)+SUM(F48:F48)/10)</f>
        <v/>
      </c>
      <c r="H48" s="23"/>
      <c r="I48" s="30" t="str">
        <f>IF(G48="","",IF(ISNUMBER(H48),ROUND(G48*H48,2),"À compléter"))</f>
        <v/>
      </c>
      <c r="J48" s="0"/>
      <c r="K48" s="0"/>
      <c r="L48" s="0"/>
      <c r="M48" s="0"/>
      <c r="N48" s="0"/>
    </row>
    <row r="49" ht="22" customHeight="1">
      <c r="A49" s="0"/>
      <c r="B49" s="19"/>
      <c r="C49" s="19"/>
      <c r="D49" s="22"/>
      <c r="E49" s="22"/>
      <c r="F49" s="22"/>
      <c r="G49" s="29" t="str">
        <f>IF(COUNT(D49:F49)=0,"",SUM(D49:E49)+SUM(F49:F49)/10)</f>
        <v/>
      </c>
      <c r="H49" s="23"/>
      <c r="I49" s="30" t="str">
        <f>IF(G49="","",IF(ISNUMBER(H49),ROUND(G49*H49,2),"À compléter"))</f>
        <v/>
      </c>
      <c r="J49" s="0"/>
      <c r="K49" s="0"/>
      <c r="L49" s="0"/>
      <c r="M49" s="0"/>
      <c r="N49" s="0"/>
    </row>
    <row r="50" ht="22" customHeight="1">
      <c r="A50" s="0"/>
      <c r="B50" s="19"/>
      <c r="C50" s="19"/>
      <c r="D50" s="22"/>
      <c r="E50" s="22"/>
      <c r="F50" s="22"/>
      <c r="G50" s="29" t="str">
        <f>IF(COUNT(D50:F50)=0,"",SUM(D50:E50)+SUM(F50:F50)/10)</f>
        <v/>
      </c>
      <c r="H50" s="23"/>
      <c r="I50" s="30" t="str">
        <f>IF(G50="","",IF(ISNUMBER(H50),ROUND(G50*H50,2),"À compléter"))</f>
        <v/>
      </c>
      <c r="J50" s="0"/>
      <c r="K50" s="0"/>
      <c r="L50" s="0"/>
      <c r="M50" s="0"/>
      <c r="N50" s="0"/>
    </row>
    <row r="51" ht="22" customHeight="1">
      <c r="A51" s="0"/>
      <c r="B51" s="19"/>
      <c r="C51" s="19"/>
      <c r="D51" s="22"/>
      <c r="E51" s="22"/>
      <c r="F51" s="22"/>
      <c r="G51" s="29" t="str">
        <f>IF(COUNT(D51:F51)=0,"",SUM(D51:E51)+SUM(F51:F51)/10)</f>
        <v/>
      </c>
      <c r="H51" s="23"/>
      <c r="I51" s="30" t="str">
        <f>IF(G51="","",IF(ISNUMBER(H51),ROUND(G51*H51,2),"À compléter"))</f>
        <v/>
      </c>
      <c r="J51" s="0"/>
      <c r="K51" s="0"/>
      <c r="L51" s="0"/>
      <c r="M51" s="0"/>
      <c r="N51" s="0"/>
    </row>
    <row r="52" ht="22" customHeight="1">
      <c r="A52" s="0"/>
      <c r="B52" s="19"/>
      <c r="C52" s="19"/>
      <c r="D52" s="22"/>
      <c r="E52" s="22"/>
      <c r="F52" s="22"/>
      <c r="G52" s="29" t="str">
        <f>IF(COUNT(D52:F52)=0,"",SUM(D52:E52)+SUM(F52:F52)/10)</f>
        <v/>
      </c>
      <c r="H52" s="23"/>
      <c r="I52" s="30" t="str">
        <f>IF(G52="","",IF(ISNUMBER(H52),ROUND(G52*H52,2),"À compléter"))</f>
        <v/>
      </c>
      <c r="J52" s="0"/>
      <c r="K52" s="0"/>
      <c r="L52" s="0"/>
      <c r="M52" s="0"/>
      <c r="N52" s="0"/>
    </row>
    <row r="53" ht="22" customHeight="1">
      <c r="A53" s="0"/>
      <c r="B53" s="19"/>
      <c r="C53" s="19"/>
      <c r="D53" s="22"/>
      <c r="E53" s="22"/>
      <c r="F53" s="22"/>
      <c r="G53" s="29" t="str">
        <f>IF(COUNT(D53:F53)=0,"",SUM(D53:E53)+SUM(F53:F53)/10)</f>
        <v/>
      </c>
      <c r="H53" s="23"/>
      <c r="I53" s="30" t="str">
        <f>IF(G53="","",IF(ISNUMBER(H53),ROUND(G53*H53,2),"À compléter"))</f>
        <v/>
      </c>
      <c r="J53" s="0"/>
      <c r="K53" s="0"/>
      <c r="L53" s="0"/>
      <c r="M53" s="0"/>
      <c r="N53" s="0"/>
    </row>
    <row r="54" ht="22" customHeight="1">
      <c r="A54" s="0"/>
      <c r="B54" s="19"/>
      <c r="C54" s="19"/>
      <c r="D54" s="22"/>
      <c r="E54" s="22"/>
      <c r="F54" s="22"/>
      <c r="G54" s="29" t="str">
        <f>IF(COUNT(D54:F54)=0,"",SUM(D54:E54)+SUM(F54:F54)/10)</f>
        <v/>
      </c>
      <c r="H54" s="23"/>
      <c r="I54" s="30" t="str">
        <f>IF(G54="","",IF(ISNUMBER(H54),ROUND(G54*H54,2),"À compléter"))</f>
        <v/>
      </c>
      <c r="J54" s="0"/>
      <c r="K54" s="0"/>
      <c r="L54" s="0"/>
      <c r="M54" s="0"/>
      <c r="N54" s="0"/>
    </row>
    <row r="55" ht="22" customHeight="1">
      <c r="A55" s="0"/>
      <c r="B55" s="19"/>
      <c r="C55" s="19"/>
      <c r="D55" s="22"/>
      <c r="E55" s="22"/>
      <c r="F55" s="22"/>
      <c r="G55" s="29" t="str">
        <f>IF(COUNT(D55:F55)=0,"",SUM(D55:E55)+SUM(F55:F55)/10)</f>
        <v/>
      </c>
      <c r="H55" s="23"/>
      <c r="I55" s="30" t="str">
        <f>IF(G55="","",IF(ISNUMBER(H55),ROUND(G55*H55,2),"À compléter"))</f>
        <v/>
      </c>
      <c r="J55" s="0"/>
      <c r="K55" s="0"/>
      <c r="L55" s="0"/>
      <c r="M55" s="0"/>
      <c r="N55" s="0"/>
    </row>
    <row r="56" ht="22" customHeight="1">
      <c r="A56" s="0"/>
      <c r="B56" s="19"/>
      <c r="C56" s="19"/>
      <c r="D56" s="22"/>
      <c r="E56" s="22"/>
      <c r="F56" s="22"/>
      <c r="G56" s="29" t="str">
        <f>IF(COUNT(D56:F56)=0,"",SUM(D56:E56)+SUM(F56:F56)/10)</f>
        <v/>
      </c>
      <c r="H56" s="23"/>
      <c r="I56" s="30" t="str">
        <f>IF(G56="","",IF(ISNUMBER(H56),ROUND(G56*H56,2),"À compléter"))</f>
        <v/>
      </c>
      <c r="J56" s="0"/>
      <c r="K56" s="0"/>
      <c r="L56" s="0"/>
      <c r="M56" s="0"/>
      <c r="N56" s="0"/>
    </row>
    <row r="57" ht="22" customHeight="1">
      <c r="A57" s="0"/>
      <c r="B57" s="19"/>
      <c r="C57" s="19"/>
      <c r="D57" s="22"/>
      <c r="E57" s="22"/>
      <c r="F57" s="22"/>
      <c r="G57" s="29" t="str">
        <f>IF(COUNT(D57:F57)=0,"",SUM(D57:E57)+SUM(F57:F57)/10)</f>
        <v/>
      </c>
      <c r="H57" s="23"/>
      <c r="I57" s="30" t="str">
        <f>IF(G57="","",IF(ISNUMBER(H57),ROUND(G57*H57,2),"À compléter"))</f>
        <v/>
      </c>
      <c r="J57" s="0"/>
      <c r="K57" s="0"/>
      <c r="L57" s="0"/>
      <c r="M57" s="0"/>
      <c r="N57" s="0"/>
    </row>
    <row r="58" ht="22" customHeight="1">
      <c r="A58" s="0"/>
      <c r="B58" s="19"/>
      <c r="C58" s="19"/>
      <c r="D58" s="22"/>
      <c r="E58" s="22"/>
      <c r="F58" s="22"/>
      <c r="G58" s="29" t="str">
        <f>IF(COUNT(D58:F58)=0,"",SUM(D58:E58)+SUM(F58:F58)/10)</f>
        <v/>
      </c>
      <c r="H58" s="23"/>
      <c r="I58" s="30" t="str">
        <f>IF(G58="","",IF(ISNUMBER(H58),ROUND(G58*H58,2),"À compléter"))</f>
        <v/>
      </c>
      <c r="J58" s="0"/>
      <c r="K58" s="0"/>
      <c r="L58" s="0"/>
      <c r="M58" s="0"/>
      <c r="N58" s="0"/>
    </row>
    <row r="59" ht="22" customHeight="1">
      <c r="A59" s="0"/>
      <c r="B59" s="19"/>
      <c r="C59" s="19"/>
      <c r="D59" s="22"/>
      <c r="E59" s="22"/>
      <c r="F59" s="22"/>
      <c r="G59" s="29" t="str">
        <f>IF(COUNT(D59:F59)=0,"",SUM(D59:E59)+SUM(F59:F59)/10)</f>
        <v/>
      </c>
      <c r="H59" s="23"/>
      <c r="I59" s="30" t="str">
        <f>IF(G59="","",IF(ISNUMBER(H59),ROUND(G59*H59,2),"À compléter"))</f>
        <v/>
      </c>
      <c r="J59" s="0"/>
      <c r="K59" s="0"/>
      <c r="L59" s="0"/>
      <c r="M59" s="0"/>
      <c r="N59" s="0"/>
    </row>
    <row r="60" ht="22" customHeight="1">
      <c r="A60" s="0"/>
      <c r="B60" s="19"/>
      <c r="C60" s="19"/>
      <c r="D60" s="22"/>
      <c r="E60" s="22"/>
      <c r="F60" s="22"/>
      <c r="G60" s="29" t="str">
        <f>IF(COUNT(D60:F60)=0,"",SUM(D60:E60)+SUM(F60:F60)/10)</f>
        <v/>
      </c>
      <c r="H60" s="23"/>
      <c r="I60" s="30" t="str">
        <f>IF(G60="","",IF(ISNUMBER(H60),ROUND(G60*H60,2),"À compléter"))</f>
        <v/>
      </c>
      <c r="J60" s="0"/>
      <c r="K60" s="0"/>
      <c r="L60" s="0"/>
      <c r="M60" s="0"/>
      <c r="N60" s="0"/>
    </row>
    <row r="61" ht="22" customHeight="1">
      <c r="A61" s="0"/>
      <c r="B61" s="19"/>
      <c r="C61" s="19"/>
      <c r="D61" s="22"/>
      <c r="E61" s="22"/>
      <c r="F61" s="22"/>
      <c r="G61" s="29" t="str">
        <f>IF(COUNT(D61:F61)=0,"",SUM(D61:E61)+SUM(F61:F61)/10)</f>
        <v/>
      </c>
      <c r="H61" s="23"/>
      <c r="I61" s="30" t="str">
        <f>IF(G61="","",IF(ISNUMBER(H61),ROUND(G61*H61,2),"À compléter"))</f>
        <v/>
      </c>
      <c r="J61" s="0"/>
      <c r="K61" s="0"/>
      <c r="L61" s="0"/>
      <c r="M61" s="0"/>
      <c r="N61" s="0"/>
    </row>
    <row r="62" ht="22" customHeight="1">
      <c r="A62" s="0"/>
      <c r="B62" s="19"/>
      <c r="C62" s="19"/>
      <c r="D62" s="22"/>
      <c r="E62" s="22"/>
      <c r="F62" s="22"/>
      <c r="G62" s="29" t="str">
        <f>IF(COUNT(D62:F62)=0,"",SUM(D62:E62)+SUM(F62:F62)/10)</f>
        <v/>
      </c>
      <c r="H62" s="23"/>
      <c r="I62" s="30" t="str">
        <f>IF(G62="","",IF(ISNUMBER(H62),ROUND(G62*H62,2),"À compléter"))</f>
        <v/>
      </c>
      <c r="J62" s="0"/>
      <c r="K62" s="0"/>
      <c r="L62" s="0"/>
      <c r="M62" s="0"/>
      <c r="N62" s="0"/>
    </row>
    <row r="63" ht="22" customHeight="1">
      <c r="A63" s="0"/>
      <c r="B63" s="19"/>
      <c r="C63" s="19"/>
      <c r="D63" s="22"/>
      <c r="E63" s="22"/>
      <c r="F63" s="22"/>
      <c r="G63" s="29" t="str">
        <f>IF(COUNT(D63:F63)=0,"",SUM(D63:E63)+SUM(F63:F63)/10)</f>
        <v/>
      </c>
      <c r="H63" s="23"/>
      <c r="I63" s="30" t="str">
        <f>IF(G63="","",IF(ISNUMBER(H63),ROUND(G63*H63,2),"À compléter"))</f>
        <v/>
      </c>
      <c r="J63" s="0"/>
      <c r="K63" s="0"/>
      <c r="L63" s="0"/>
      <c r="M63" s="0"/>
      <c r="N63" s="0"/>
    </row>
    <row r="64" ht="22" customHeight="1">
      <c r="A64" s="0"/>
      <c r="B64" s="19"/>
      <c r="C64" s="19"/>
      <c r="D64" s="22"/>
      <c r="E64" s="22"/>
      <c r="F64" s="22"/>
      <c r="G64" s="29" t="str">
        <f>IF(COUNT(D64:F64)=0,"",SUM(D64:E64)+SUM(F64:F64)/10)</f>
        <v/>
      </c>
      <c r="H64" s="23"/>
      <c r="I64" s="30" t="str">
        <f>IF(G64="","",IF(ISNUMBER(H64),ROUND(G64*H64,2),"À compléter"))</f>
        <v/>
      </c>
      <c r="J64" s="0"/>
      <c r="K64" s="0"/>
      <c r="L64" s="0"/>
      <c r="M64" s="0"/>
      <c r="N64" s="0"/>
    </row>
    <row r="65" ht="22" customHeight="1">
      <c r="A65" s="0"/>
      <c r="B65" s="19"/>
      <c r="C65" s="19"/>
      <c r="D65" s="22"/>
      <c r="E65" s="22"/>
      <c r="F65" s="22"/>
      <c r="G65" s="29" t="str">
        <f>IF(COUNT(D65:F65)=0,"",SUM(D65:E65)+SUM(F65:F65)/10)</f>
        <v/>
      </c>
      <c r="H65" s="23"/>
      <c r="I65" s="30" t="str">
        <f>IF(G65="","",IF(ISNUMBER(H65),ROUND(G65*H65,2),"À compléter"))</f>
        <v/>
      </c>
      <c r="J65" s="0"/>
      <c r="K65" s="0"/>
      <c r="L65" s="0"/>
      <c r="M65" s="0"/>
      <c r="N65" s="0"/>
    </row>
    <row r="66" ht="22" customHeight="1">
      <c r="A66" s="0"/>
      <c r="B66" s="19"/>
      <c r="C66" s="19"/>
      <c r="D66" s="22"/>
      <c r="E66" s="22"/>
      <c r="F66" s="22"/>
      <c r="G66" s="29" t="str">
        <f>IF(COUNT(D66:F66)=0,"",SUM(D66:E66)+SUM(F66:F66)/10)</f>
        <v/>
      </c>
      <c r="H66" s="23"/>
      <c r="I66" s="30" t="str">
        <f>IF(G66="","",IF(ISNUMBER(H66),ROUND(G66*H66,2),"À compléter"))</f>
        <v/>
      </c>
      <c r="J66" s="0"/>
      <c r="K66" s="0"/>
      <c r="L66" s="0"/>
      <c r="M66" s="0"/>
      <c r="N66" s="0"/>
    </row>
    <row r="67" ht="22" customHeight="1">
      <c r="A67" s="0"/>
      <c r="B67" s="19"/>
      <c r="C67" s="19"/>
      <c r="D67" s="22"/>
      <c r="E67" s="22"/>
      <c r="F67" s="22"/>
      <c r="G67" s="29" t="str">
        <f>IF(COUNT(D67:F67)=0,"",SUM(D67:E67)+SUM(F67:F67)/10)</f>
        <v/>
      </c>
      <c r="H67" s="23"/>
      <c r="I67" s="30" t="str">
        <f>IF(G67="","",IF(ISNUMBER(H67),ROUND(G67*H67,2),"À compléter"))</f>
        <v/>
      </c>
      <c r="J67" s="0"/>
      <c r="K67" s="0"/>
      <c r="L67" s="0"/>
      <c r="M67" s="0"/>
      <c r="N67" s="0"/>
    </row>
    <row r="68" ht="22" customHeight="1">
      <c r="A68" s="0"/>
      <c r="B68" s="19"/>
      <c r="C68" s="19"/>
      <c r="D68" s="22"/>
      <c r="E68" s="22"/>
      <c r="F68" s="22"/>
      <c r="G68" s="29" t="str">
        <f>IF(COUNT(D68:F68)=0,"",SUM(D68:E68)+SUM(F68:F68)/10)</f>
        <v/>
      </c>
      <c r="H68" s="23"/>
      <c r="I68" s="30" t="str">
        <f>IF(G68="","",IF(ISNUMBER(H68),ROUND(G68*H68,2),"À compléter"))</f>
        <v/>
      </c>
      <c r="J68" s="0"/>
      <c r="K68" s="0"/>
      <c r="L68" s="0"/>
      <c r="M68" s="0"/>
      <c r="N68" s="0"/>
    </row>
    <row r="69" ht="22" customHeight="1">
      <c r="A69" s="0"/>
      <c r="B69" s="19"/>
      <c r="C69" s="19"/>
      <c r="D69" s="22"/>
      <c r="E69" s="22"/>
      <c r="F69" s="22"/>
      <c r="G69" s="29" t="str">
        <f>IF(COUNT(D69:F69)=0,"",SUM(D69:E69)+SUM(F69:F69)/10)</f>
        <v/>
      </c>
      <c r="H69" s="23"/>
      <c r="I69" s="30" t="str">
        <f>IF(G69="","",IF(ISNUMBER(H69),ROUND(G69*H69,2),"À compléter"))</f>
        <v/>
      </c>
      <c r="J69" s="0"/>
      <c r="K69" s="0"/>
      <c r="L69" s="0"/>
      <c r="M69" s="0"/>
      <c r="N69" s="0"/>
    </row>
    <row r="70" ht="22" customHeight="1">
      <c r="A70" s="0"/>
      <c r="B70" s="19"/>
      <c r="C70" s="19"/>
      <c r="D70" s="22"/>
      <c r="E70" s="22"/>
      <c r="F70" s="22"/>
      <c r="G70" s="29" t="str">
        <f>IF(COUNT(D70:F70)=0,"",SUM(D70:E70)+SUM(F70:F70)/10)</f>
        <v/>
      </c>
      <c r="H70" s="23"/>
      <c r="I70" s="30" t="str">
        <f>IF(G70="","",IF(ISNUMBER(H70),ROUND(G70*H70,2),"À compléter"))</f>
        <v/>
      </c>
      <c r="J70" s="0"/>
      <c r="K70" s="0"/>
      <c r="L70" s="0"/>
      <c r="M70" s="0"/>
      <c r="N70" s="0"/>
    </row>
    <row r="71" ht="22" customHeight="1">
      <c r="A71" s="0"/>
      <c r="B71" s="19"/>
      <c r="C71" s="19"/>
      <c r="D71" s="22"/>
      <c r="E71" s="22"/>
      <c r="F71" s="22"/>
      <c r="G71" s="29" t="str">
        <f>IF(COUNT(D71:F71)=0,"",SUM(D71:E71)+SUM(F71:F71)/10)</f>
        <v/>
      </c>
      <c r="H71" s="23"/>
      <c r="I71" s="30" t="str">
        <f>IF(G71="","",IF(ISNUMBER(H71),ROUND(G71*H71,2),"À compléter"))</f>
        <v/>
      </c>
      <c r="J71" s="0"/>
      <c r="K71" s="0"/>
      <c r="L71" s="0"/>
      <c r="M71" s="0"/>
      <c r="N71" s="0"/>
    </row>
    <row r="72" ht="22" customHeight="1">
      <c r="A72" s="0"/>
      <c r="B72" s="19"/>
      <c r="C72" s="19"/>
      <c r="D72" s="22"/>
      <c r="E72" s="22"/>
      <c r="F72" s="22"/>
      <c r="G72" s="29" t="str">
        <f>IF(COUNT(D72:F72)=0,"",SUM(D72:E72)+SUM(F72:F72)/10)</f>
        <v/>
      </c>
      <c r="H72" s="23"/>
      <c r="I72" s="30" t="str">
        <f>IF(G72="","",IF(ISNUMBER(H72),ROUND(G72*H72,2),"À compléter"))</f>
        <v/>
      </c>
      <c r="J72" s="0"/>
      <c r="K72" s="0"/>
      <c r="L72" s="0"/>
      <c r="M72" s="0"/>
      <c r="N72" s="0"/>
    </row>
    <row r="73" ht="22" customHeight="1">
      <c r="A73" s="0"/>
      <c r="B73" s="19"/>
      <c r="C73" s="19"/>
      <c r="D73" s="22"/>
      <c r="E73" s="22"/>
      <c r="F73" s="22"/>
      <c r="G73" s="29" t="str">
        <f>IF(COUNT(D73:F73)=0,"",SUM(D73:E73)+SUM(F73:F73)/10)</f>
        <v/>
      </c>
      <c r="H73" s="23"/>
      <c r="I73" s="30" t="str">
        <f>IF(G73="","",IF(ISNUMBER(H73),ROUND(G73*H73,2),"À compléter"))</f>
        <v/>
      </c>
      <c r="J73" s="0"/>
      <c r="K73" s="0"/>
      <c r="L73" s="0"/>
      <c r="M73" s="0"/>
      <c r="N73" s="0"/>
    </row>
    <row r="74" ht="22" customHeight="1">
      <c r="A74" s="0"/>
      <c r="B74" s="19"/>
      <c r="C74" s="19"/>
      <c r="D74" s="22"/>
      <c r="E74" s="22"/>
      <c r="F74" s="22"/>
      <c r="G74" s="29" t="str">
        <f>IF(COUNT(D74:F74)=0,"",SUM(D74:E74)+SUM(F74:F74)/10)</f>
        <v/>
      </c>
      <c r="H74" s="23"/>
      <c r="I74" s="30" t="str">
        <f>IF(G74="","",IF(ISNUMBER(H74),ROUND(G74*H74,2),"À compléter"))</f>
        <v/>
      </c>
      <c r="J74" s="0"/>
      <c r="K74" s="0"/>
      <c r="L74" s="0"/>
      <c r="M74" s="0"/>
      <c r="N74" s="0"/>
    </row>
    <row r="75" ht="22" customHeight="1">
      <c r="A75" s="0"/>
      <c r="B75" s="19"/>
      <c r="C75" s="19"/>
      <c r="D75" s="22"/>
      <c r="E75" s="22"/>
      <c r="F75" s="22"/>
      <c r="G75" s="29" t="str">
        <f>IF(COUNT(D75:F75)=0,"",SUM(D75:E75)+SUM(F75:F75)/10)</f>
        <v/>
      </c>
      <c r="H75" s="23"/>
      <c r="I75" s="30" t="str">
        <f>IF(G75="","",IF(ISNUMBER(H75),ROUND(G75*H75,2),"À compléter"))</f>
        <v/>
      </c>
      <c r="J75" s="0"/>
      <c r="K75" s="0"/>
      <c r="L75" s="0"/>
      <c r="M75" s="0"/>
      <c r="N75" s="0"/>
    </row>
    <row r="76" ht="22" customHeight="1">
      <c r="A76" s="0"/>
      <c r="B76" s="19"/>
      <c r="C76" s="19"/>
      <c r="D76" s="22"/>
      <c r="E76" s="22"/>
      <c r="F76" s="22"/>
      <c r="G76" s="29" t="str">
        <f>IF(COUNT(D76:F76)=0,"",SUM(D76:E76)+SUM(F76:F76)/10)</f>
        <v/>
      </c>
      <c r="H76" s="23"/>
      <c r="I76" s="30" t="str">
        <f>IF(G76="","",IF(ISNUMBER(H76),ROUND(G76*H76,2),"À compléter"))</f>
        <v/>
      </c>
      <c r="J76" s="0"/>
      <c r="K76" s="0"/>
      <c r="L76" s="0"/>
      <c r="M76" s="0"/>
      <c r="N76" s="0"/>
    </row>
    <row r="77" ht="22" customHeight="1">
      <c r="A77" s="0"/>
      <c r="B77" s="19"/>
      <c r="C77" s="19"/>
      <c r="D77" s="22"/>
      <c r="E77" s="22"/>
      <c r="F77" s="22"/>
      <c r="G77" s="29" t="str">
        <f>IF(COUNT(D77:F77)=0,"",SUM(D77:E77)+SUM(F77:F77)/10)</f>
        <v/>
      </c>
      <c r="H77" s="23"/>
      <c r="I77" s="30" t="str">
        <f>IF(G77="","",IF(ISNUMBER(H77),ROUND(G77*H77,2),"À compléter"))</f>
        <v/>
      </c>
      <c r="J77" s="0"/>
      <c r="K77" s="0"/>
      <c r="L77" s="0"/>
      <c r="M77" s="0"/>
      <c r="N77" s="0"/>
    </row>
    <row r="78" ht="22" customHeight="1">
      <c r="A78" s="0"/>
      <c r="B78" s="19"/>
      <c r="C78" s="19"/>
      <c r="D78" s="22"/>
      <c r="E78" s="22"/>
      <c r="F78" s="22"/>
      <c r="G78" s="29" t="str">
        <f>IF(COUNT(D78:F78)=0,"",SUM(D78:E78)+SUM(F78:F78)/10)</f>
        <v/>
      </c>
      <c r="H78" s="23"/>
      <c r="I78" s="30" t="str">
        <f>IF(G78="","",IF(ISNUMBER(H78),ROUND(G78*H78,2),"À compléter"))</f>
        <v/>
      </c>
      <c r="J78" s="0"/>
      <c r="K78" s="0"/>
      <c r="L78" s="0"/>
      <c r="M78" s="0"/>
      <c r="N78" s="0"/>
    </row>
    <row r="79" ht="22" customHeight="1">
      <c r="A79" s="0"/>
      <c r="B79" s="19"/>
      <c r="C79" s="19"/>
      <c r="D79" s="22"/>
      <c r="E79" s="22"/>
      <c r="F79" s="22"/>
      <c r="G79" s="29" t="str">
        <f>IF(COUNT(D79:F79)=0,"",SUM(D79:E79)+SUM(F79:F79)/10)</f>
        <v/>
      </c>
      <c r="H79" s="23"/>
      <c r="I79" s="30" t="str">
        <f>IF(G79="","",IF(ISNUMBER(H79),ROUND(G79*H79,2),"À compléter"))</f>
        <v/>
      </c>
      <c r="J79" s="0"/>
      <c r="K79" s="0"/>
      <c r="L79" s="0"/>
      <c r="M79" s="0"/>
      <c r="N79" s="0"/>
    </row>
    <row r="80" ht="22" customHeight="1">
      <c r="A80" s="0"/>
      <c r="B80" s="19"/>
      <c r="C80" s="19"/>
      <c r="D80" s="22"/>
      <c r="E80" s="22"/>
      <c r="F80" s="22"/>
      <c r="G80" s="29" t="str">
        <f>IF(COUNT(D80:F80)=0,"",SUM(D80:E80)+SUM(F80:F80)/10)</f>
        <v/>
      </c>
      <c r="H80" s="23"/>
      <c r="I80" s="30" t="str">
        <f>IF(G80="","",IF(ISNUMBER(H80),ROUND(G80*H80,2),"À compléter"))</f>
        <v/>
      </c>
      <c r="J80" s="0"/>
      <c r="K80" s="0"/>
      <c r="L80" s="0"/>
      <c r="M80" s="0"/>
      <c r="N80" s="0"/>
    </row>
    <row r="81" ht="22" customHeight="1">
      <c r="A81" s="0"/>
      <c r="B81" s="19"/>
      <c r="C81" s="19"/>
      <c r="D81" s="22"/>
      <c r="E81" s="22"/>
      <c r="F81" s="22"/>
      <c r="G81" s="29" t="str">
        <f>IF(COUNT(D81:F81)=0,"",SUM(D81:E81)+SUM(F81:F81)/10)</f>
        <v/>
      </c>
      <c r="H81" s="23"/>
      <c r="I81" s="30" t="str">
        <f>IF(G81="","",IF(ISNUMBER(H81),ROUND(G81*H81,2),"À compléter"))</f>
        <v/>
      </c>
      <c r="J81" s="0"/>
      <c r="K81" s="0"/>
      <c r="L81" s="0"/>
      <c r="M81" s="0"/>
      <c r="N81" s="0"/>
    </row>
    <row r="82" ht="22" customHeight="1">
      <c r="A82" s="0"/>
      <c r="B82" s="19"/>
      <c r="C82" s="19"/>
      <c r="D82" s="22"/>
      <c r="E82" s="22"/>
      <c r="F82" s="22"/>
      <c r="G82" s="29" t="str">
        <f>IF(COUNT(D82:F82)=0,"",SUM(D82:E82)+SUM(F82:F82)/10)</f>
        <v/>
      </c>
      <c r="H82" s="23"/>
      <c r="I82" s="30" t="str">
        <f>IF(G82="","",IF(ISNUMBER(H82),ROUND(G82*H82,2),"À compléter"))</f>
        <v/>
      </c>
      <c r="J82" s="0"/>
      <c r="K82" s="0"/>
      <c r="L82" s="0"/>
      <c r="M82" s="0"/>
      <c r="N82" s="0"/>
    </row>
    <row r="83" ht="22" customHeight="1">
      <c r="A83" s="0"/>
      <c r="B83" s="19"/>
      <c r="C83" s="19"/>
      <c r="D83" s="22"/>
      <c r="E83" s="22"/>
      <c r="F83" s="22"/>
      <c r="G83" s="29" t="str">
        <f>IF(COUNT(D83:F83)=0,"",SUM(D83:E83)+SUM(F83:F83)/10)</f>
        <v/>
      </c>
      <c r="H83" s="23"/>
      <c r="I83" s="30" t="str">
        <f>IF(G83="","",IF(ISNUMBER(H83),ROUND(G83*H83,2),"À compléter"))</f>
        <v/>
      </c>
      <c r="J83" s="0"/>
      <c r="K83" s="0"/>
      <c r="L83" s="0"/>
      <c r="M83" s="0"/>
      <c r="N83" s="0"/>
    </row>
    <row r="84" ht="22" customHeight="1">
      <c r="A84" s="0"/>
      <c r="B84" s="19"/>
      <c r="C84" s="19"/>
      <c r="D84" s="22"/>
      <c r="E84" s="22"/>
      <c r="F84" s="22"/>
      <c r="G84" s="29" t="str">
        <f>IF(COUNT(D84:F84)=0,"",SUM(D84:E84)+SUM(F84:F84)/10)</f>
        <v/>
      </c>
      <c r="H84" s="23"/>
      <c r="I84" s="30" t="str">
        <f>IF(G84="","",IF(ISNUMBER(H84),ROUND(G84*H84,2),"À compléter"))</f>
        <v/>
      </c>
      <c r="J84" s="0"/>
      <c r="K84" s="0"/>
      <c r="L84" s="0"/>
      <c r="M84" s="0"/>
      <c r="N84" s="0"/>
    </row>
    <row r="85" ht="22" customHeight="1">
      <c r="A85" s="0"/>
      <c r="B85" s="19"/>
      <c r="C85" s="19"/>
      <c r="D85" s="22"/>
      <c r="E85" s="22"/>
      <c r="F85" s="22"/>
      <c r="G85" s="29" t="str">
        <f>IF(COUNT(D85:F85)=0,"",SUM(D85:E85)+SUM(F85:F85)/10)</f>
        <v/>
      </c>
      <c r="H85" s="23"/>
      <c r="I85" s="30" t="str">
        <f>IF(G85="","",IF(ISNUMBER(H85),ROUND(G85*H85,2),"À compléter"))</f>
        <v/>
      </c>
      <c r="J85" s="0"/>
      <c r="K85" s="0"/>
      <c r="L85" s="0"/>
      <c r="M85" s="0"/>
      <c r="N85" s="0"/>
    </row>
    <row r="86" ht="22" customHeight="1">
      <c r="A86" s="0"/>
      <c r="B86" s="19"/>
      <c r="C86" s="19"/>
      <c r="D86" s="22"/>
      <c r="E86" s="22"/>
      <c r="F86" s="22"/>
      <c r="G86" s="29" t="str">
        <f>IF(COUNT(D86:F86)=0,"",SUM(D86:E86)+SUM(F86:F86)/10)</f>
        <v/>
      </c>
      <c r="H86" s="23"/>
      <c r="I86" s="30" t="str">
        <f>IF(G86="","",IF(ISNUMBER(H86),ROUND(G86*H86,2),"À compléter"))</f>
        <v/>
      </c>
      <c r="J86" s="0"/>
      <c r="K86" s="0"/>
      <c r="L86" s="0"/>
      <c r="M86" s="0"/>
      <c r="N86" s="0"/>
    </row>
    <row r="87" ht="22" customHeight="1">
      <c r="A87" s="0"/>
      <c r="B87" s="19"/>
      <c r="C87" s="19"/>
      <c r="D87" s="22"/>
      <c r="E87" s="22"/>
      <c r="F87" s="22"/>
      <c r="G87" s="29" t="str">
        <f>IF(COUNT(D87:F87)=0,"",SUM(D87:E87)+SUM(F87:F87)/10)</f>
        <v/>
      </c>
      <c r="H87" s="23"/>
      <c r="I87" s="30" t="str">
        <f>IF(G87="","",IF(ISNUMBER(H87),ROUND(G87*H87,2),"À compléter"))</f>
        <v/>
      </c>
      <c r="J87" s="0"/>
      <c r="K87" s="0"/>
      <c r="L87" s="0"/>
      <c r="M87" s="0"/>
      <c r="N87" s="0"/>
    </row>
    <row r="88" ht="22" customHeight="1">
      <c r="A88" s="0"/>
      <c r="B88" s="19"/>
      <c r="C88" s="19"/>
      <c r="D88" s="22"/>
      <c r="E88" s="22"/>
      <c r="F88" s="22"/>
      <c r="G88" s="29" t="str">
        <f>IF(COUNT(D88:F88)=0,"",SUM(D88:E88)+SUM(F88:F88)/10)</f>
        <v/>
      </c>
      <c r="H88" s="23"/>
      <c r="I88" s="30" t="str">
        <f>IF(G88="","",IF(ISNUMBER(H88),ROUND(G88*H88,2),"À compléter"))</f>
        <v/>
      </c>
      <c r="J88" s="0"/>
      <c r="K88" s="0"/>
      <c r="L88" s="0"/>
      <c r="M88" s="0"/>
      <c r="N88" s="0"/>
    </row>
    <row r="89" ht="22" customHeight="1">
      <c r="A89" s="0"/>
      <c r="B89" s="19"/>
      <c r="C89" s="19"/>
      <c r="D89" s="22"/>
      <c r="E89" s="22"/>
      <c r="F89" s="22"/>
      <c r="G89" s="29" t="str">
        <f>IF(COUNT(D89:F89)=0,"",SUM(D89:E89)+SUM(F89:F89)/10)</f>
        <v/>
      </c>
      <c r="H89" s="23"/>
      <c r="I89" s="30" t="str">
        <f>IF(G89="","",IF(ISNUMBER(H89),ROUND(G89*H89,2),"À compléter"))</f>
        <v/>
      </c>
      <c r="J89" s="0"/>
      <c r="K89" s="0"/>
      <c r="L89" s="0"/>
      <c r="M89" s="0"/>
      <c r="N89" s="0"/>
    </row>
    <row r="90" ht="22" customHeight="1">
      <c r="A90" s="0"/>
      <c r="B90" s="19"/>
      <c r="C90" s="19"/>
      <c r="D90" s="22"/>
      <c r="E90" s="22"/>
      <c r="F90" s="22"/>
      <c r="G90" s="29" t="str">
        <f>IF(COUNT(D90:F90)=0,"",SUM(D90:E90)+SUM(F90:F90)/10)</f>
        <v/>
      </c>
      <c r="H90" s="23"/>
      <c r="I90" s="30" t="str">
        <f>IF(G90="","",IF(ISNUMBER(H90),ROUND(G90*H90,2),"À compléter"))</f>
        <v/>
      </c>
      <c r="J90" s="0"/>
      <c r="K90" s="0"/>
      <c r="L90" s="0"/>
      <c r="M90" s="0"/>
      <c r="N90" s="0"/>
    </row>
    <row r="91" ht="26" customHeight="1">
      <c r="A91" s="0"/>
      <c r="B91" s="35" t="inlineStr">
        <is>
          <t xml:space="preserve">Valeur totale de votre stock (HT)</t>
        </is>
      </c>
      <c r="C91" s="35"/>
      <c r="D91" s="35"/>
      <c r="E91" s="35"/>
      <c r="F91" s="35"/>
      <c r="G91" s="35"/>
      <c r="H91" s="35"/>
      <c r="I91" s="36" t="str">
        <f>IF(COUNT(I11:I90)=0,"",SUM(I11:I90))</f>
        <v/>
      </c>
      <c r="J91" s="0"/>
      <c r="K91" s="0"/>
      <c r="L91" s="0"/>
      <c r="M91" s="0"/>
      <c r="N91" s="0"/>
    </row>
    <row r="92" ht="12" customHeight="1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</row>
    <row r="93" ht="30" customHeight="1">
      <c r="A93" s="0"/>
      <c r="B93" s="4" t="inlineStr">
        <is>
          <t xml:space="preserve">Familles : renommez les cases blanches de droite, la liste déroulante et les totaux suivent. Prix d’achat hors taxes, le dernier de vos factures : à la bouteille, ou au fût pour un fût. Le format (70 cl, 1 L) s’écrit dans le nom du produit. Ce classeur donne la valeur de votre stock, il ne remplace pas la comptabilité.</t>
        </is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0"/>
    </row>
    <row r="94" ht="24" customHeight="1">
      <c r="A94" s="0"/>
      <c r="B94" s="5" t="inlineStr">
        <is>
          <t xml:space="preserve">Dans Toby Pro, l’inventaire se compte au téléphone : vos ingrédients et leurs prix y sont déjà → tobyapp.fr</t>
        </is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0"/>
    </row>
    <row r="95" ht="20" customHeight="1">
      <c r="A95" s="0"/>
      <c r="B95" s="4" t="inlineStr">
        <is>
          <t xml:space="preserve">Vos marges, sans les maths.  ·  Mode d’emploi : tobyapp.fr/modeles/fiche-inventaire-bar  ·  Libre de reproduction et d’usage en formation, avec mention de la source tobyapp.fr.</t>
        </is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0"/>
    </row>
    <row r="96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</row>
    <row r="97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</row>
  </sheetData>
  <mergeCells count="21">
    <mergeCell ref="B2:M2"/>
    <mergeCell ref="B3:M3"/>
    <mergeCell ref="B4:M4"/>
    <mergeCell ref="B6:I6"/>
    <mergeCell ref="C7:E7"/>
    <mergeCell ref="F7:G7"/>
    <mergeCell ref="H7:I7"/>
    <mergeCell ref="C8:E8"/>
    <mergeCell ref="B91:H91"/>
    <mergeCell ref="K6:M6"/>
    <mergeCell ref="L7:M7"/>
    <mergeCell ref="L8:M8"/>
    <mergeCell ref="K9:M9"/>
    <mergeCell ref="K21:M21"/>
    <mergeCell ref="L22:M22"/>
    <mergeCell ref="L23:M23"/>
    <mergeCell ref="L24:M24"/>
    <mergeCell ref="L25:M25"/>
    <mergeCell ref="B93:M93"/>
    <mergeCell ref="B94:M94"/>
    <mergeCell ref="B95:M95"/>
  </mergeCells>
  <conditionalFormatting sqref="I11:I90">
    <cfRule type="expression" dxfId="3" priority="1">
      <formula>I11="À compléter"</formula>
    </cfRule>
  </conditionalFormatting>
  <conditionalFormatting sqref="L19:M19">
    <cfRule type="expression" dxfId="3" priority="2">
      <formula>ISNUMBER($L$19)</formula>
    </cfRule>
  </conditionalFormatting>
  <dataValidations count="1">
    <dataValidation type="list" allowBlank="1" showErrorMessage="0" sqref="C11:C90">
      <formula1>$K$11:$K$18</formula1>
    </dataValidation>
  </dataValidations>
  <hyperlinks>
    <hyperlink ref="B94" r:id="rId1"/>
  </hyperlinks>
  <pageMargins left="0.4" right="0.4" top="0.5" bottom="0.5" header="0.3" footer="0.3"/>
  <pageSetup paperSize="9" orientation="landscape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J24"/>
  <sheetViews>
    <sheetView showGridLines="0" workbookViewId="0"/>
  </sheetViews>
  <sheetFormatPr baseColWidth="8" defaultRowHeight="18" customHeight="1"/>
  <cols>
    <col min="1" max="1" width="2.5" style="0" customWidth="1"/>
    <col min="2" max="2" width="48" style="0" customWidth="1"/>
    <col min="3" max="3" width="15" style="0" customWidth="1"/>
    <col min="4" max="4" width="14" style="0" customWidth="1"/>
    <col min="5" max="5" width="14" style="0" customWidth="1"/>
    <col min="6" max="6" width="14" style="0" customWidth="1"/>
    <col min="7" max="7" width="14" style="0" customWidth="1"/>
    <col min="8" max="8" width="14" style="0" customWidth="1"/>
    <col min="9" max="9" width="14" style="0" customWidth="1"/>
    <col min="10" max="10" width="2.5" style="0" customWidth="1"/>
    <col min="11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0"/>
    </row>
    <row r="3" ht="32" customHeight="1">
      <c r="A3" s="0"/>
      <c r="B3" s="12" t="inlineStr">
        <is>
          <t xml:space="preserve">Le ratio matière réel de votre bar</t>
        </is>
      </c>
      <c r="C3" s="12"/>
      <c r="D3" s="12"/>
      <c r="E3" s="12"/>
      <c r="F3" s="12"/>
      <c r="G3" s="12"/>
      <c r="H3" s="12"/>
      <c r="I3" s="12"/>
      <c r="J3" s="0"/>
    </row>
    <row r="4" ht="26" customHeight="1">
      <c r="A4" s="0"/>
      <c r="B4" s="13" t="inlineStr">
        <is>
          <t xml:space="preserve">Deux inventaires de suite donnent votre consommation. Une colonne par période : la première est un exemple, les suivantes sont à vous.</t>
        </is>
      </c>
      <c r="C4" s="13"/>
      <c r="D4" s="13"/>
      <c r="E4" s="13"/>
      <c r="F4" s="13"/>
      <c r="G4" s="13"/>
      <c r="H4" s="13"/>
      <c r="I4" s="13"/>
      <c r="J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</row>
    <row r="6" ht="28" customHeight="1">
      <c r="A6" s="0"/>
      <c r="B6" s="8" t="inlineStr">
        <is>
          <t xml:space="preserve">1 · Votre consommation (montants hors taxes)</t>
        </is>
      </c>
      <c r="C6" s="8"/>
      <c r="D6" s="8"/>
      <c r="E6" s="8"/>
      <c r="F6" s="8"/>
      <c r="G6" s="8"/>
      <c r="H6" s="8"/>
      <c r="I6" s="8"/>
      <c r="J6" s="0"/>
    </row>
    <row r="7" ht="26" customHeight="1">
      <c r="A7" s="0"/>
      <c r="B7" s="15"/>
      <c r="C7" s="17" t="inlineStr">
        <is>
          <t xml:space="preserve">Exemple</t>
        </is>
      </c>
      <c r="D7" s="17" t="inlineStr">
        <is>
          <t xml:space="preserve">Période 1</t>
        </is>
      </c>
      <c r="E7" s="17" t="inlineStr">
        <is>
          <t xml:space="preserve">Période 2</t>
        </is>
      </c>
      <c r="F7" s="17" t="inlineStr">
        <is>
          <t xml:space="preserve">Période 3</t>
        </is>
      </c>
      <c r="G7" s="17" t="inlineStr">
        <is>
          <t xml:space="preserve">Période 4</t>
        </is>
      </c>
      <c r="H7" s="17" t="inlineStr">
        <is>
          <t xml:space="preserve">Période 5</t>
        </is>
      </c>
      <c r="I7" s="17" t="inlineStr">
        <is>
          <t xml:space="preserve">Période 6</t>
        </is>
      </c>
      <c r="J7" s="0"/>
    </row>
    <row r="8" ht="24" customHeight="1">
      <c r="A8" s="0"/>
      <c r="B8" s="18" t="inlineStr">
        <is>
          <t xml:space="preserve">Période (mois ou dates)</t>
        </is>
      </c>
      <c r="C8" s="20" t="inlineStr">
        <is>
          <t xml:space="preserve">Septembre</t>
        </is>
      </c>
      <c r="D8" s="20"/>
      <c r="E8" s="20"/>
      <c r="F8" s="20"/>
      <c r="G8" s="20"/>
      <c r="H8" s="20"/>
      <c r="I8" s="20"/>
      <c r="J8" s="0"/>
    </row>
    <row r="9" ht="24" customHeight="1">
      <c r="A9" s="0"/>
      <c r="B9" s="18" t="inlineStr">
        <is>
          <t xml:space="preserve">Stock de début : la valeur de l’inventaire précédent</t>
        </is>
      </c>
      <c r="C9" s="23">
        <v>1690</v>
      </c>
      <c r="D9" s="23"/>
      <c r="E9" s="23"/>
      <c r="F9" s="23"/>
      <c r="G9" s="23"/>
      <c r="H9" s="23"/>
      <c r="I9" s="23"/>
      <c r="J9" s="0"/>
    </row>
    <row r="10" ht="24" customHeight="1">
      <c r="A10" s="0"/>
      <c r="B10" s="18" t="inlineStr">
        <is>
          <t xml:space="preserve">+ Achats de la période</t>
        </is>
      </c>
      <c r="C10" s="23">
        <v>3480</v>
      </c>
      <c r="D10" s="23"/>
      <c r="E10" s="23"/>
      <c r="F10" s="23"/>
      <c r="G10" s="23"/>
      <c r="H10" s="23"/>
      <c r="I10" s="23"/>
      <c r="J10" s="0"/>
    </row>
    <row r="11" ht="24" customHeight="1">
      <c r="A11" s="0"/>
      <c r="B11" s="18" t="inlineStr">
        <is>
          <t xml:space="preserve">− Stock de fin : la valeur de l’inventaire du jour</t>
        </is>
      </c>
      <c r="C11" s="23">
        <v>1446.72</v>
      </c>
      <c r="D11" s="23"/>
      <c r="E11" s="23"/>
      <c r="F11" s="23"/>
      <c r="G11" s="23"/>
      <c r="H11" s="23"/>
      <c r="I11" s="23"/>
      <c r="J11" s="0"/>
    </row>
    <row r="12" ht="26" customHeight="1">
      <c r="A12" s="0"/>
      <c r="B12" s="35" t="inlineStr">
        <is>
          <t xml:space="preserve">= Votre consommation</t>
        </is>
      </c>
      <c r="C12" s="36">
        <f>IF(COUNT(C9:C11)&lt;3,"",C9+C10-C11)</f>
        <v>3723.28</v>
      </c>
      <c r="D12" s="36" t="str">
        <f>IF(COUNT(D9:D11)&lt;3,"",D9+D10-D11)</f>
        <v/>
      </c>
      <c r="E12" s="36" t="str">
        <f>IF(COUNT(E9:E11)&lt;3,"",E9+E10-E11)</f>
        <v/>
      </c>
      <c r="F12" s="36" t="str">
        <f>IF(COUNT(F9:F11)&lt;3,"",F9+F10-F11)</f>
        <v/>
      </c>
      <c r="G12" s="36" t="str">
        <f>IF(COUNT(G9:G11)&lt;3,"",G9+G10-G11)</f>
        <v/>
      </c>
      <c r="H12" s="36" t="str">
        <f>IF(COUNT(H9:H11)&lt;3,"",H9+H10-H11)</f>
        <v/>
      </c>
      <c r="I12" s="36" t="str">
        <f>IF(COUNT(I9:I11)&lt;3,"",I9+I10-I11)</f>
        <v/>
      </c>
      <c r="J12" s="0"/>
    </row>
    <row r="13" ht="28" customHeight="1">
      <c r="A13" s="0"/>
      <c r="B13" s="8" t="inlineStr">
        <is>
          <t xml:space="preserve">2 · Votre ratio matière</t>
        </is>
      </c>
      <c r="C13" s="8"/>
      <c r="D13" s="8"/>
      <c r="E13" s="8"/>
      <c r="F13" s="8"/>
      <c r="G13" s="8"/>
      <c r="H13" s="8"/>
      <c r="I13" s="8"/>
      <c r="J13" s="0"/>
    </row>
    <row r="14" ht="24" customHeight="1">
      <c r="A14" s="0"/>
      <c r="B14" s="18" t="inlineStr">
        <is>
          <t xml:space="preserve">Chiffre d’affaires HT des boissons</t>
        </is>
      </c>
      <c r="C14" s="23">
        <v>14800</v>
      </c>
      <c r="D14" s="23"/>
      <c r="E14" s="23"/>
      <c r="F14" s="23"/>
      <c r="G14" s="23"/>
      <c r="H14" s="23"/>
      <c r="I14" s="23"/>
      <c r="J14" s="0"/>
    </row>
    <row r="15" ht="26" customHeight="1">
      <c r="A15" s="0"/>
      <c r="B15" s="35" t="inlineStr">
        <is>
          <t xml:space="preserve">Ratio matière réel : consommation ÷ chiffre d’affaires</t>
        </is>
      </c>
      <c r="C15" s="38">
        <f>IF(AND(ISNUMBER(C12),ISNUMBER(C14)),IF(C14&gt;0,C12/C14,""),"")</f>
        <v>0.251572972973</v>
      </c>
      <c r="D15" s="38" t="str">
        <f>IF(AND(ISNUMBER(D12),ISNUMBER(D14)),IF(D14&gt;0,D12/D14,""),"")</f>
        <v/>
      </c>
      <c r="E15" s="38" t="str">
        <f>IF(AND(ISNUMBER(E12),ISNUMBER(E14)),IF(E14&gt;0,E12/E14,""),"")</f>
        <v/>
      </c>
      <c r="F15" s="38" t="str">
        <f>IF(AND(ISNUMBER(F12),ISNUMBER(F14)),IF(F14&gt;0,F12/F14,""),"")</f>
        <v/>
      </c>
      <c r="G15" s="38" t="str">
        <f>IF(AND(ISNUMBER(G12),ISNUMBER(G14)),IF(G14&gt;0,G12/G14,""),"")</f>
        <v/>
      </c>
      <c r="H15" s="38" t="str">
        <f>IF(AND(ISNUMBER(H12),ISNUMBER(H14)),IF(H14&gt;0,H12/H14,""),"")</f>
        <v/>
      </c>
      <c r="I15" s="38" t="str">
        <f>IF(AND(ISNUMBER(I12),ISNUMBER(I14)),IF(I14&gt;0,I12/I14,""),"")</f>
        <v/>
      </c>
      <c r="J15" s="0"/>
    </row>
    <row r="16" ht="24" customHeight="1">
      <c r="A16" s="0"/>
      <c r="B16" s="18" t="inlineStr">
        <is>
          <t xml:space="preserve">Votre objectif : le ratio prévu par vos fiches techniques</t>
        </is>
      </c>
      <c r="C16" s="25">
        <v>0.22</v>
      </c>
      <c r="D16" s="25"/>
      <c r="E16" s="25"/>
      <c r="F16" s="25"/>
      <c r="G16" s="25"/>
      <c r="H16" s="25"/>
      <c r="I16" s="25"/>
      <c r="J16" s="0"/>
    </row>
    <row r="17" ht="24" customHeight="1">
      <c r="A17" s="0"/>
      <c r="B17" s="18" t="inlineStr">
        <is>
          <t xml:space="preserve">Écart avec votre objectif : réel − prévu</t>
        </is>
      </c>
      <c r="C17" s="34">
        <f>IF(AND(ISNUMBER(C15),ISNUMBER(C16)),C15-C16,"")</f>
        <v>0.031572972973</v>
      </c>
      <c r="D17" s="34" t="str">
        <f>IF(AND(ISNUMBER(D15),ISNUMBER(D16)),D15-D16,"")</f>
        <v/>
      </c>
      <c r="E17" s="34" t="str">
        <f>IF(AND(ISNUMBER(E15),ISNUMBER(E16)),E15-E16,"")</f>
        <v/>
      </c>
      <c r="F17" s="34" t="str">
        <f>IF(AND(ISNUMBER(F15),ISNUMBER(F16)),F15-F16,"")</f>
        <v/>
      </c>
      <c r="G17" s="34" t="str">
        <f>IF(AND(ISNUMBER(G15),ISNUMBER(G16)),G15-G16,"")</f>
        <v/>
      </c>
      <c r="H17" s="34" t="str">
        <f>IF(AND(ISNUMBER(H15),ISNUMBER(H16)),H15-H16,"")</f>
        <v/>
      </c>
      <c r="I17" s="34" t="str">
        <f>IF(AND(ISNUMBER(I15),ISNUMBER(I16)),I15-I16,"")</f>
        <v/>
      </c>
      <c r="J17" s="0"/>
    </row>
    <row r="18" ht="24" customHeight="1">
      <c r="A18" s="0"/>
      <c r="B18" s="18" t="inlineStr">
        <is>
          <t xml:space="preserve">Écart en euros sur la période</t>
        </is>
      </c>
      <c r="C18" s="32">
        <f>IF(ISNUMBER(C17),ROUND(C17*C14,2),"")</f>
        <v>467.28</v>
      </c>
      <c r="D18" s="32" t="str">
        <f>IF(ISNUMBER(D17),ROUND(D17*D14,2),"")</f>
        <v/>
      </c>
      <c r="E18" s="32" t="str">
        <f>IF(ISNUMBER(E17),ROUND(E17*E14,2),"")</f>
        <v/>
      </c>
      <c r="F18" s="32" t="str">
        <f>IF(ISNUMBER(F17),ROUND(F17*F14,2),"")</f>
        <v/>
      </c>
      <c r="G18" s="32" t="str">
        <f>IF(ISNUMBER(G17),ROUND(G17*G14,2),"")</f>
        <v/>
      </c>
      <c r="H18" s="32" t="str">
        <f>IF(ISNUMBER(H17),ROUND(H17*H14,2),"")</f>
        <v/>
      </c>
      <c r="I18" s="32" t="str">
        <f>IF(ISNUMBER(I17),ROUND(I17*I14,2),"")</f>
        <v/>
      </c>
      <c r="J18" s="0"/>
    </row>
    <row r="19" ht="12" customHeight="1">
      <c r="A19" s="0"/>
      <c r="B19" s="0"/>
      <c r="C19" s="0"/>
      <c r="D19" s="0"/>
      <c r="E19" s="0"/>
      <c r="F19" s="0"/>
      <c r="G19" s="0"/>
      <c r="H19" s="0"/>
      <c r="I19" s="0"/>
      <c r="J19" s="0"/>
    </row>
    <row r="20" ht="42" customHeight="1">
      <c r="A20" s="0"/>
      <c r="B20" s="4" t="inlineStr">
        <is>
          <t xml:space="preserve">Même périmètre partout : si le stock compte toutes les boissons, les achats et le chiffre d’affaires sont ceux des boissons. Le stock de fin d’une période est le stock de début de la suivante. Achats : toutes les factures HT de boissons, avoirs et consignes rendues déduits. L’écart est un constat, pas une explication : doses trop généreuses, casse, offerts, verres du personnel, erreur de comptage ou de prix.</t>
        </is>
      </c>
      <c r="C20" s="4"/>
      <c r="D20" s="4"/>
      <c r="E20" s="4"/>
      <c r="F20" s="4"/>
      <c r="G20" s="4"/>
      <c r="H20" s="4"/>
      <c r="I20" s="4"/>
      <c r="J20" s="0"/>
    </row>
    <row r="21" ht="24" customHeight="1">
      <c r="A21" s="0"/>
      <c r="B21" s="5" t="inlineStr">
        <is>
          <t xml:space="preserve">Dans Toby Pro, l’inventaire se compte au téléphone : vos ingrédients et leurs prix y sont déjà → tobyapp.fr</t>
        </is>
      </c>
      <c r="C21" s="5"/>
      <c r="D21" s="5"/>
      <c r="E21" s="5"/>
      <c r="F21" s="5"/>
      <c r="G21" s="5"/>
      <c r="H21" s="5"/>
      <c r="I21" s="5"/>
      <c r="J21" s="0"/>
    </row>
    <row r="22" ht="20" customHeight="1">
      <c r="A22" s="0"/>
      <c r="B22" s="4" t="inlineStr">
        <is>
          <t xml:space="preserve">Vos marges, sans les maths.  ·  Mode d’emploi : tobyapp.fr/modeles/fiche-inventaire-bar  ·  Libre de reproduction et d’usage en formation, avec mention de la source tobyapp.fr.</t>
        </is>
      </c>
      <c r="C22" s="4"/>
      <c r="D22" s="4"/>
      <c r="E22" s="4"/>
      <c r="F22" s="4"/>
      <c r="G22" s="4"/>
      <c r="H22" s="4"/>
      <c r="I22" s="4"/>
      <c r="J22" s="0"/>
    </row>
    <row r="23">
      <c r="A23" s="0"/>
      <c r="B23" s="0"/>
      <c r="C23" s="0"/>
      <c r="D23" s="0"/>
      <c r="E23" s="0"/>
      <c r="F23" s="0"/>
      <c r="G23" s="0"/>
      <c r="H23" s="0"/>
      <c r="I23" s="0"/>
      <c r="J23" s="0"/>
    </row>
    <row r="24">
      <c r="A24" s="0"/>
      <c r="B24" s="0"/>
      <c r="C24" s="0"/>
      <c r="D24" s="0"/>
      <c r="E24" s="0"/>
      <c r="F24" s="0"/>
      <c r="G24" s="0"/>
      <c r="H24" s="0"/>
      <c r="I24" s="0"/>
      <c r="J24" s="0"/>
    </row>
  </sheetData>
  <mergeCells count="8">
    <mergeCell ref="B2:I2"/>
    <mergeCell ref="B3:I3"/>
    <mergeCell ref="B4:I4"/>
    <mergeCell ref="B6:I6"/>
    <mergeCell ref="B13:I13"/>
    <mergeCell ref="B20:I20"/>
    <mergeCell ref="B21:I21"/>
    <mergeCell ref="B22:I22"/>
  </mergeCells>
  <conditionalFormatting sqref="C17:I17">
    <cfRule type="expression" dxfId="2" priority="1">
      <formula>AND(ISNUMBER(C17),C17&lt;=0)</formula>
    </cfRule>
    <cfRule type="expression" dxfId="3" priority="2">
      <formula>AND(ISNUMBER(C17),C17&gt;0)</formula>
    </cfRule>
  </conditionalFormatting>
  <conditionalFormatting sqref="C18:I18">
    <cfRule type="expression" dxfId="2" priority="3">
      <formula>AND(ISNUMBER(C18),C18&lt;=0)</formula>
    </cfRule>
    <cfRule type="expression" dxfId="3" priority="4">
      <formula>AND(ISNUMBER(C18),C18&gt;0)</formula>
    </cfRule>
  </conditionalFormatting>
  <hyperlinks>
    <hyperlink ref="B21" r:id="rId1"/>
  </hyperlinks>
  <pageMargins left="0.4" right="0.4" top="0.5" bottom="0.5" header="0.3" footer="0.3"/>
  <pageSetup paperSize="9" orientation="landscape" fitToWidth="1" fitToHeight="0"/>
  <drawing r:id="rId2"/>
</worksheet>
</file>

<file path=docProps/app.xml><?xml version="1.0" encoding="utf-8"?>
<Properties xmlns="http://schemas.openxmlformats.org/officeDocument/2006/extended-properties">
  <Application>Toby — tobyapp.fr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Fiche d’inventaire bar</dc:title>
  <dc:subject>Comptage des bouteilles, fûts et caisses, valeur HT par famille, consommation de la période et ratio matière réel</dc:subject>
  <dc:creator>Toby — tobyapp.fr</dc:creator>
  <dcterms:created xsi:type="dcterms:W3CDTF">2026-10-04T12:00:00Z</dcterms:created>
  <dcterms:modified xsi:type="dcterms:W3CDTF">2026-10-04T12:00:00Z</dcterms:modified>
</cp:coreProperties>
</file>