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Exemple" sheetId="1" r:id="rId1"/>
    <sheet name="Mon inventaire" sheetId="2" r:id="rId2"/>
    <sheet name="Écart" sheetId="3" r:id="rId3"/>
  </sheets>
  <definedNames>
    <definedName name="_xlnm.Print_Titles" localSheetId="0">'Exemple'!$10:$10</definedName>
    <definedName name="_xlnm.Print_Titles" localSheetId="1">'Mon inventaire'!$10:$10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0 &quot;€&quot;"/>
    <numFmt numFmtId="165" formatCode="#,##0.000 &quot;€&quot;"/>
    <numFmt numFmtId="166" formatCode="0.0 %"/>
    <numFmt numFmtId="167" formatCode="#,##0.###"/>
  </numFmts>
  <fonts count="19">
    <font>
      <sz val="10"/>
      <color rgb="FF2F251F"/>
      <name val="Arial"/>
    </font>
    <font>
      <b val="1"/>
      <sz val="10"/>
      <color rgb="FF2F251F"/>
      <name val="Arial"/>
    </font>
    <font>
      <b val="1"/>
      <sz val="9"/>
      <color rgb="FF74675D"/>
      <name val="Arial"/>
    </font>
    <font>
      <sz val="9"/>
      <color rgb="FF74675D"/>
      <name val="Arial"/>
    </font>
    <font>
      <b val="1"/>
      <u val="single"/>
      <sz val="10"/>
      <color rgb="FFA6532D"/>
      <name val="Arial"/>
    </font>
    <font>
      <b val="1"/>
      <sz val="10"/>
      <color rgb="FFA8322A"/>
      <name val="Arial"/>
    </font>
    <font>
      <b val="1"/>
      <sz val="16"/>
      <color rgb="FF2F251F"/>
      <name val="Georgia"/>
    </font>
    <font>
      <b val="1"/>
      <sz val="14"/>
      <color rgb="FF2F251F"/>
      <name val="Georgia"/>
    </font>
    <font>
      <i val="1"/>
      <sz val="11"/>
      <color rgb="FFA6532D"/>
      <name val="Georgia"/>
    </font>
    <font>
      <b val="1"/>
      <sz val="8"/>
      <color rgb="FFE2BCA7"/>
      <name val="Arial"/>
    </font>
    <font>
      <b val="1"/>
      <sz val="20"/>
      <color rgb="FFFFFFFF"/>
      <name val="Georgia"/>
    </font>
    <font>
      <sz val="10"/>
      <color rgb="FFF7E9DD"/>
      <name val="Arial"/>
    </font>
    <font>
      <b val="1"/>
      <sz val="10"/>
      <color rgb="FF64321F"/>
      <name val="Arial"/>
    </font>
    <font>
      <b val="1"/>
      <sz val="8.5"/>
      <color rgb="FF64321F"/>
      <name val="Arial"/>
    </font>
    <font>
      <sz val="10"/>
      <color rgb="FF74675D"/>
      <name val="Arial"/>
    </font>
    <font>
      <b val="1"/>
      <sz val="8"/>
      <color rgb="FF74675D"/>
      <name val="Arial"/>
    </font>
    <font>
      <b val="1"/>
      <sz val="18"/>
      <color rgb="FF2F251F"/>
      <name val="Georgia"/>
    </font>
    <font>
      <b val="1"/>
      <sz val="11"/>
      <color rgb="FF2F251F"/>
      <name val="Arial"/>
    </font>
    <font>
      <b val="1"/>
      <sz val="9"/>
      <color rgb="FF2F251F"/>
      <name val="Arial"/>
    </font>
  </fonts>
  <fills count="7">
    <fill>
      <patternFill patternType="none"/>
    </fill>
    <fill>
      <patternFill patternType="gray125"/>
    </fill>
    <fill>
      <patternFill patternType="solid">
        <fgColor rgb="FFEFE4D3"/>
        <bgColor indexed="64"/>
      </patternFill>
    </fill>
    <fill>
      <patternFill patternType="solid">
        <fgColor rgb="FFA6532D"/>
        <bgColor indexed="64"/>
      </patternFill>
    </fill>
    <fill>
      <patternFill patternType="solid">
        <fgColor rgb="FFFFFAF2"/>
        <bgColor indexed="64"/>
      </patternFill>
    </fill>
    <fill>
      <patternFill patternType="solid">
        <fgColor rgb="FFE4D2BB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D9C6AF"/>
      </bottom>
      <diagonal/>
    </border>
    <border>
      <left style="thin">
        <color rgb="FFCDB89F"/>
      </left>
      <right style="thin">
        <color rgb="FFCDB89F"/>
      </right>
      <top style="thin">
        <color rgb="FFCDB89F"/>
      </top>
      <bottom style="thin">
        <color rgb="FFCDB89F"/>
      </bottom>
      <diagonal/>
    </border>
    <border>
      <left style="medium">
        <color rgb="FFEFE4D3"/>
      </left>
      <right style="medium">
        <color rgb="FFEFE4D3"/>
      </right>
      <top style="medium">
        <color rgb="FFEFE4D3"/>
      </top>
      <bottom/>
      <diagonal/>
    </border>
    <border>
      <left style="medium">
        <color rgb="FFEFE4D3"/>
      </left>
      <right style="medium">
        <color rgb="FFEFE4D3"/>
      </right>
      <top/>
      <bottom style="medium">
        <color rgb="FFEFE4D3"/>
      </bottom>
      <diagonal/>
    </border>
    <border>
      <left style="medium">
        <color rgb="FFEFE4D3"/>
      </left>
      <right style="medium">
        <color rgb="FFEFE4D3"/>
      </right>
      <top style="medium">
        <color rgb="FFEFE4D3"/>
      </top>
      <bottom style="medium">
        <color rgb="FFEFE4D3"/>
      </bottom>
      <diagonal/>
    </border>
  </borders>
  <cellStyleXfs count="1">
    <xf numFmtId="0" fontId="0" fillId="2" borderId="0"/>
  </cellStyleXfs>
  <cellXfs count="52">
    <xf numFmtId="0" fontId="0" fillId="2" borderId="0" xfId="0" applyFont="1" applyFill="1" applyBorder="1" applyAlignment="1">
      <alignment vertical="center"/>
    </xf>
    <xf numFmtId="0" fontId="0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vertical="bottom"/>
    </xf>
    <xf numFmtId="0" fontId="8" fillId="2" borderId="0" xfId="0" applyFont="1" applyFill="1" applyBorder="1" applyAlignment="1">
      <alignment vertical="center"/>
    </xf>
    <xf numFmtId="0" fontId="0" fillId="3" borderId="0" xfId="0" applyFont="1" applyFill="1" applyBorder="1"/>
    <xf numFmtId="0" fontId="9" fillId="3" borderId="0" xfId="0" applyFont="1" applyFill="1" applyBorder="1" applyAlignment="1">
      <alignment vertical="bottom" indent="1"/>
    </xf>
    <xf numFmtId="0" fontId="10" fillId="3" borderId="0" xfId="0" applyFont="1" applyFill="1" applyBorder="1" applyAlignment="1">
      <alignment vertical="center" indent="1"/>
    </xf>
    <xf numFmtId="0" fontId="11" fillId="3" borderId="0" xfId="0" applyFont="1" applyFill="1" applyBorder="1" applyAlignment="1">
      <alignment vertical="top" wrapText="1" indent="1"/>
    </xf>
    <xf numFmtId="0" fontId="12" fillId="4" borderId="5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right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vertical="center"/>
    </xf>
    <xf numFmtId="0" fontId="0" fillId="6" borderId="2" xfId="0" applyFont="1" applyFill="1" applyBorder="1" applyAlignment="1">
      <alignment vertical="center"/>
    </xf>
    <xf numFmtId="0" fontId="0" fillId="6" borderId="2" xfId="0" applyFont="1" applyFill="1" applyBorder="1" applyAlignment="1">
      <alignment horizontal="center" vertical="center"/>
    </xf>
    <xf numFmtId="0" fontId="0" fillId="6" borderId="2" xfId="0" applyFont="1" applyFill="1" applyBorder="1" applyAlignment="1">
      <alignment vertical="top" wrapText="1"/>
    </xf>
    <xf numFmtId="167" fontId="0" fillId="6" borderId="2" xfId="0" applyFont="1" applyFill="1" applyBorder="1" applyNumberFormat="1" applyAlignment="1">
      <alignment vertical="center"/>
    </xf>
    <xf numFmtId="164" fontId="0" fillId="6" borderId="2" xfId="0" applyFont="1" applyFill="1" applyBorder="1" applyNumberFormat="1" applyAlignment="1">
      <alignment vertical="center"/>
    </xf>
    <xf numFmtId="165" fontId="0" fillId="6" borderId="2" xfId="0" applyFont="1" applyFill="1" applyBorder="1" applyNumberFormat="1" applyAlignment="1">
      <alignment vertical="center"/>
    </xf>
    <xf numFmtId="166" fontId="0" fillId="6" borderId="2" xfId="0" applyFont="1" applyFill="1" applyBorder="1" applyNumberFormat="1" applyAlignment="1">
      <alignment vertical="center"/>
    </xf>
    <xf numFmtId="14" fontId="0" fillId="6" borderId="2" xfId="0" applyFont="1" applyFill="1" applyBorder="1" applyNumberFormat="1" applyAlignment="1">
      <alignment horizontal="left" vertical="center"/>
    </xf>
    <xf numFmtId="0" fontId="0" fillId="4" borderId="1" xfId="0" applyFont="1" applyFill="1" applyBorder="1" applyAlignment="1">
      <alignment vertical="center"/>
    </xf>
    <xf numFmtId="0" fontId="14" fillId="4" borderId="1" xfId="0" applyFont="1" applyFill="1" applyBorder="1" applyAlignment="1">
      <alignment horizontal="center" vertical="center"/>
    </xf>
    <xf numFmtId="2" fontId="0" fillId="4" borderId="1" xfId="0" applyFont="1" applyFill="1" applyBorder="1" applyNumberFormat="1" applyAlignment="1">
      <alignment vertical="center"/>
    </xf>
    <xf numFmtId="164" fontId="0" fillId="4" borderId="1" xfId="0" applyFont="1" applyFill="1" applyBorder="1" applyNumberFormat="1" applyAlignment="1">
      <alignment vertical="center"/>
    </xf>
    <xf numFmtId="165" fontId="0" fillId="4" borderId="1" xfId="0" applyFont="1" applyFill="1" applyBorder="1" applyNumberFormat="1" applyAlignment="1">
      <alignment vertical="center"/>
    </xf>
    <xf numFmtId="164" fontId="1" fillId="4" borderId="1" xfId="0" applyFont="1" applyFill="1" applyBorder="1" applyNumberFormat="1" applyAlignment="1">
      <alignment vertical="center"/>
    </xf>
    <xf numFmtId="166" fontId="0" fillId="4" borderId="1" xfId="0" applyFont="1" applyFill="1" applyBorder="1" applyNumberFormat="1" applyAlignment="1">
      <alignment vertical="center"/>
    </xf>
    <xf numFmtId="166" fontId="1" fillId="4" borderId="1" xfId="0" applyFont="1" applyFill="1" applyBorder="1" applyNumberFormat="1" applyAlignment="1">
      <alignment vertical="center"/>
    </xf>
    <xf numFmtId="0" fontId="1" fillId="5" borderId="1" xfId="0" applyFont="1" applyFill="1" applyBorder="1" applyAlignment="1">
      <alignment vertical="center"/>
    </xf>
    <xf numFmtId="164" fontId="1" fillId="5" borderId="1" xfId="0" applyFont="1" applyFill="1" applyBorder="1" applyNumberFormat="1" applyAlignment="1">
      <alignment vertical="center"/>
    </xf>
    <xf numFmtId="165" fontId="1" fillId="5" borderId="1" xfId="0" applyFont="1" applyFill="1" applyBorder="1" applyNumberFormat="1" applyAlignment="1">
      <alignment vertical="center"/>
    </xf>
    <xf numFmtId="166" fontId="1" fillId="5" borderId="1" xfId="0" applyFont="1" applyFill="1" applyBorder="1" applyNumberFormat="1" applyAlignment="1">
      <alignment vertical="center"/>
    </xf>
    <xf numFmtId="167" fontId="1" fillId="5" borderId="1" xfId="0" applyFont="1" applyFill="1" applyBorder="1" applyNumberFormat="1" applyAlignment="1">
      <alignment vertical="center"/>
    </xf>
    <xf numFmtId="0" fontId="15" fillId="4" borderId="3" xfId="0" applyFont="1" applyFill="1" applyBorder="1" applyAlignment="1">
      <alignment horizontal="center" vertical="bottom" wrapText="1"/>
    </xf>
    <xf numFmtId="164" fontId="16" fillId="4" borderId="4" xfId="0" applyFont="1" applyFill="1" applyBorder="1" applyNumberFormat="1" applyAlignment="1">
      <alignment horizontal="center" vertical="top"/>
    </xf>
    <xf numFmtId="165" fontId="16" fillId="4" borderId="4" xfId="0" applyFont="1" applyFill="1" applyBorder="1" applyNumberFormat="1" applyAlignment="1">
      <alignment horizontal="center" vertical="top"/>
    </xf>
    <xf numFmtId="166" fontId="16" fillId="4" borderId="4" xfId="0" applyFont="1" applyFill="1" applyBorder="1" applyNumberFormat="1" applyAlignment="1">
      <alignment horizontal="center" vertical="top"/>
    </xf>
    <xf numFmtId="2" fontId="16" fillId="4" borderId="4" xfId="0" applyFont="1" applyFill="1" applyBorder="1" applyNumberFormat="1" applyAlignment="1">
      <alignment horizontal="center" vertical="top"/>
    </xf>
    <xf numFmtId="0" fontId="16" fillId="4" borderId="4" xfId="0" applyFont="1" applyFill="1" applyBorder="1" applyAlignment="1">
      <alignment horizontal="center" vertical="top"/>
    </xf>
    <xf numFmtId="0" fontId="17" fillId="4" borderId="5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right" vertical="center"/>
    </xf>
    <xf numFmtId="164" fontId="18" fillId="2" borderId="0" xfId="0" applyFont="1" applyFill="1" applyBorder="1" applyNumberFormat="1" applyAlignment="1">
      <alignment horizontal="left" vertical="center"/>
    </xf>
    <xf numFmtId="166" fontId="18" fillId="2" borderId="0" xfId="0" applyFont="1" applyFill="1" applyBorder="1" applyNumberFormat="1" applyAlignment="1">
      <alignment horizontal="left" vertical="center"/>
    </xf>
    <xf numFmtId="2" fontId="18" fillId="2" borderId="0" xfId="0" applyFont="1" applyFill="1" applyBorder="1" applyNumberFormat="1" applyAlignment="1">
      <alignment horizontal="left" vertical="center"/>
    </xf>
    <xf numFmtId="0" fontId="18" fillId="2" borderId="0" xfId="0" applyFont="1" applyFill="1" applyBorder="1" applyAlignment="1">
      <alignment horizontal="left" vertical="center"/>
    </xf>
  </cellXfs>
  <cellStyles count="1">
    <cellStyle name="Normal" xfId="0" builtinId="0"/>
  </cellStyles>
  <dxfs count="4">
    <dxf>
      <font>
        <b val="1"/>
        <color rgb="FF1F7045"/>
      </font>
      <fill>
        <patternFill patternType="solid">
          <fgColor rgb="FFDCEBDD"/>
          <bgColor rgb="FFDCEBDD"/>
        </patternFill>
      </fill>
    </dxf>
    <dxf>
      <font>
        <b val="1"/>
        <color rgb="FFA8322A"/>
      </font>
      <fill>
        <patternFill patternType="solid">
          <fgColor rgb="FFF6DDD3"/>
          <bgColor rgb="FFF6DDD3"/>
        </patternFill>
      </fill>
    </dxf>
    <dxf>
      <font>
        <b val="1"/>
        <color rgb="FF1F7045"/>
      </font>
    </dxf>
    <dxf>
      <font>
        <b val="1"/>
        <color rgb="FFA8322A"/>
      </font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toby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toby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toby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1</xdr:row>
      <xdr:rowOff>171450</xdr:rowOff>
    </xdr:from>
    <xdr:to>
      <xdr:col>12</xdr:col>
      <xdr:colOff>666750</xdr:colOff>
      <xdr:row>3</xdr:row>
      <xdr:rowOff>152400</xdr:rowOff>
    </xdr:to>
    <xdr:pic>
      <xdr:nvPicPr>
        <xdr:cNvPr id="2" name="Toby" descr="Toby, la mascotte de tobyapp.fr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77625" y="285750"/>
          <a:ext cx="666750" cy="6667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1</xdr:row>
      <xdr:rowOff>171450</xdr:rowOff>
    </xdr:from>
    <xdr:to>
      <xdr:col>12</xdr:col>
      <xdr:colOff>666750</xdr:colOff>
      <xdr:row>3</xdr:row>
      <xdr:rowOff>152400</xdr:rowOff>
    </xdr:to>
    <xdr:pic>
      <xdr:nvPicPr>
        <xdr:cNvPr id="2" name="Toby" descr="Toby, la mascotte de tobyapp.fr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77625" y="285750"/>
          <a:ext cx="666750" cy="6667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180975</xdr:colOff>
      <xdr:row>1</xdr:row>
      <xdr:rowOff>171450</xdr:rowOff>
    </xdr:from>
    <xdr:to>
      <xdr:col>8</xdr:col>
      <xdr:colOff>847725</xdr:colOff>
      <xdr:row>3</xdr:row>
      <xdr:rowOff>152400</xdr:rowOff>
    </xdr:to>
    <xdr:pic>
      <xdr:nvPicPr>
        <xdr:cNvPr id="2" name="Toby" descr="Toby, la mascotte de tobyapp.fr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01200" y="285750"/>
          <a:ext cx="666750" cy="66675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tobyapp.fr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tobyapp.fr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tobyapp.fr" TargetMode="External"/><Relationship Id="rId2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A6532D"/>
    <pageSetUpPr fitToPage="1"/>
  </sheetPr>
  <dimension ref="A1:N48"/>
  <sheetViews>
    <sheetView showGridLines="0" workbookViewId="0"/>
  </sheetViews>
  <sheetFormatPr baseColWidth="8" defaultRowHeight="18" customHeight="1"/>
  <cols>
    <col min="1" max="1" width="2.5" style="0" customWidth="1"/>
    <col min="2" max="2" width="32" style="0" customWidth="1"/>
    <col min="3" max="3" width="17" style="0" customWidth="1"/>
    <col min="4" max="4" width="14" style="0" customWidth="1"/>
    <col min="5" max="5" width="10" style="0" customWidth="1"/>
    <col min="6" max="6" width="11" style="0" customWidth="1"/>
    <col min="7" max="7" width="13" style="0" customWidth="1"/>
    <col min="8" max="8" width="13" style="0" customWidth="1"/>
    <col min="9" max="9" width="3" style="0" customWidth="1"/>
    <col min="10" max="10" width="24" style="0" customWidth="1"/>
    <col min="11" max="11" width="11" style="0" customWidth="1"/>
    <col min="12" max="12" width="13" style="0" customWidth="1"/>
    <col min="13" max="13" width="10" style="0" customWidth="1"/>
    <col min="14" max="14" width="2.5" style="0" customWidth="1"/>
    <col min="15" max="16384" width="10" style="0"/>
  </cols>
  <sheetData>
    <row r="1" ht="9" customHeight="1">
      <c r="A1" s="0"/>
      <c r="B1" s="0"/>
      <c r="C1" s="0"/>
      <c r="D1" s="0"/>
      <c r="E1" s="0"/>
      <c r="F1" s="0"/>
      <c r="G1" s="0"/>
      <c r="H1" s="0"/>
      <c r="I1" s="0"/>
      <c r="J1" s="0"/>
      <c r="K1" s="0"/>
      <c r="L1" s="0"/>
      <c r="M1" s="0"/>
      <c r="N1" s="0"/>
    </row>
    <row r="2" ht="22" customHeight="1">
      <c r="A2" s="0"/>
      <c r="B2" s="11" t="inlineStr">
        <is>
          <t xml:space="preserve">MODÈLE GRATUIT · TOBYAPP.FR</t>
        </is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0"/>
    </row>
    <row r="3" ht="32" customHeight="1">
      <c r="A3" s="0"/>
      <c r="B3" s="12" t="inlineStr">
        <is>
          <t xml:space="preserve">L’inventaire d’un bistrot</t>
        </is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0"/>
    </row>
    <row r="4" ht="26" customHeight="1">
      <c r="A4" s="0"/>
      <c r="B4" s="13" t="inlineStr">
        <is>
          <t xml:space="preserve">Un exemple pour comprendre : le stock d’un bistrot, compté un soir de fin de mois. Le vôtre se fait dans l’onglet « Mon inventaire ».</t>
        </is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0"/>
    </row>
    <row r="5" ht="12" customHeight="1">
      <c r="A5" s="0"/>
      <c r="B5" s="0"/>
      <c r="C5" s="0"/>
      <c r="D5" s="0"/>
      <c r="E5" s="0"/>
      <c r="F5" s="0"/>
      <c r="G5" s="0"/>
      <c r="H5" s="0"/>
      <c r="I5" s="0"/>
      <c r="J5" s="0"/>
      <c r="K5" s="0"/>
      <c r="L5" s="0"/>
      <c r="M5" s="0"/>
      <c r="N5" s="0"/>
    </row>
    <row r="6" ht="28" customHeight="1">
      <c r="A6" s="0"/>
      <c r="B6" s="8" t="inlineStr">
        <is>
          <t xml:space="preserve">1 · Comptez</t>
        </is>
      </c>
      <c r="C6" s="8"/>
      <c r="D6" s="8"/>
      <c r="E6" s="8"/>
      <c r="F6" s="8"/>
      <c r="G6" s="8"/>
      <c r="H6" s="8"/>
      <c r="I6" s="0"/>
      <c r="J6" s="8" t="inlineStr">
        <is>
          <t xml:space="preserve">2 · Lisez la valeur de votre stock</t>
        </is>
      </c>
      <c r="K6" s="8"/>
      <c r="L6" s="8"/>
      <c r="M6" s="8"/>
      <c r="N6" s="0"/>
    </row>
    <row r="7" ht="24" customHeight="1">
      <c r="A7" s="0"/>
      <c r="B7" s="3" t="inlineStr">
        <is>
          <t xml:space="preserve">Établissement</t>
        </is>
      </c>
      <c r="C7" s="19" t="inlineStr">
        <is>
          <t xml:space="preserve">Bistrot d’exemple</t>
        </is>
      </c>
      <c r="D7" s="19"/>
      <c r="E7" s="3" t="inlineStr">
        <is>
          <t xml:space="preserve">   Date de l’inventaire</t>
        </is>
      </c>
      <c r="F7" s="3"/>
      <c r="G7" s="26">
        <v>46295</v>
      </c>
      <c r="H7" s="26"/>
      <c r="I7" s="0"/>
      <c r="J7" s="40" t="inlineStr">
        <is>
          <t xml:space="preserve">VALEUR DE VOTRE STOCK (HT)</t>
        </is>
      </c>
      <c r="K7" s="40" t="inlineStr">
        <is>
          <t xml:space="preserve">DONT DENRÉES ET BOISSONS</t>
        </is>
      </c>
      <c r="L7" s="40"/>
      <c r="M7" s="40" t="inlineStr">
        <is>
          <t xml:space="preserve">PRODUITS COMPTÉS</t>
        </is>
      </c>
      <c r="N7" s="0"/>
    </row>
    <row r="8" ht="24" customHeight="1">
      <c r="A8" s="0"/>
      <c r="B8" s="3" t="inlineStr">
        <is>
          <t xml:space="preserve">Compté par</t>
        </is>
      </c>
      <c r="C8" s="19" t="inlineStr">
        <is>
          <t xml:space="preserve">Camille et Sam</t>
        </is>
      </c>
      <c r="D8" s="19"/>
      <c r="E8" s="0"/>
      <c r="F8" s="0"/>
      <c r="G8" s="0"/>
      <c r="H8" s="0"/>
      <c r="I8" s="0"/>
      <c r="J8" s="41">
        <f>IF(H42="","",H42)</f>
        <v>1198.33</v>
      </c>
      <c r="K8" s="41">
        <f>IF(H42="","",SUMIF(K22:K29,"oui",L22:L29))</f>
        <v>1085.13</v>
      </c>
      <c r="L8" s="41"/>
      <c r="M8" s="45">
        <f>IF(COUNT(F11:F41)=0,"",COUNT(F11:F41))</f>
        <v>26</v>
      </c>
      <c r="N8" s="0"/>
    </row>
    <row r="9" ht="20" customHeight="1">
      <c r="A9" s="0"/>
      <c r="B9" s="0"/>
      <c r="C9" s="0"/>
      <c r="D9" s="0"/>
      <c r="E9" s="0"/>
      <c r="F9" s="0"/>
      <c r="G9" s="0"/>
      <c r="H9" s="0"/>
      <c r="I9" s="0"/>
      <c r="J9" s="6" t="str">
        <f>IF(COUNTIF(H11:H41,"À compléter")&gt;0,"Un prix manque : la valeur du stock est incomplète.","")</f>
        <v/>
      </c>
      <c r="K9" s="6"/>
      <c r="L9" s="6"/>
      <c r="M9" s="6"/>
      <c r="N9" s="0"/>
    </row>
    <row r="10" ht="26" customHeight="1">
      <c r="A10" s="0"/>
      <c r="B10" s="15" t="inlineStr">
        <is>
          <t xml:space="preserve">Produit</t>
        </is>
      </c>
      <c r="C10" s="15" t="inlineStr">
        <is>
          <t xml:space="preserve">Zone</t>
        </is>
      </c>
      <c r="D10" s="15" t="inlineStr">
        <is>
          <t xml:space="preserve">Famille</t>
        </is>
      </c>
      <c r="E10" s="17" t="inlineStr">
        <is>
          <t xml:space="preserve">Unité</t>
        </is>
      </c>
      <c r="F10" s="16" t="inlineStr">
        <is>
          <t xml:space="preserve">Quantité comptée</t>
        </is>
      </c>
      <c r="G10" s="16" t="inlineStr">
        <is>
          <t xml:space="preserve">Prix d’achat HT</t>
        </is>
      </c>
      <c r="H10" s="16" t="inlineStr">
        <is>
          <t xml:space="preserve">Valeur HT</t>
        </is>
      </c>
      <c r="I10" s="0"/>
      <c r="J10" s="15" t="inlineStr">
        <is>
          <t xml:space="preserve">Vos zones</t>
        </is>
      </c>
      <c r="K10" s="15"/>
      <c r="L10" s="16" t="inlineStr">
        <is>
          <t xml:space="preserve">Valeur HT</t>
        </is>
      </c>
      <c r="M10" s="16" t="inlineStr">
        <is>
          <t xml:space="preserve">Part</t>
        </is>
      </c>
      <c r="N10" s="0"/>
    </row>
    <row r="11" ht="22" customHeight="1">
      <c r="A11" s="0"/>
      <c r="B11" s="19" t="inlineStr">
        <is>
          <t xml:space="preserve">Farine T55</t>
        </is>
      </c>
      <c r="C11" s="19" t="inlineStr">
        <is>
          <t xml:space="preserve">Réserve sèche</t>
        </is>
      </c>
      <c r="D11" s="19" t="inlineStr">
        <is>
          <t xml:space="preserve">Épicerie</t>
        </is>
      </c>
      <c r="E11" s="20" t="inlineStr">
        <is>
          <t xml:space="preserve">kg</t>
        </is>
      </c>
      <c r="F11" s="22">
        <v>18</v>
      </c>
      <c r="G11" s="23">
        <v>0.95</v>
      </c>
      <c r="H11" s="30">
        <f>IF(F11="","",IF(AND(ISNUMBER(F11),ISNUMBER(G11)),ROUND(F11*G11,2),"À compléter"))</f>
        <v>17.1</v>
      </c>
      <c r="I11" s="0"/>
      <c r="J11" s="19" t="inlineStr">
        <is>
          <t xml:space="preserve">Chambre froide</t>
        </is>
      </c>
      <c r="K11" s="19"/>
      <c r="L11" s="30">
        <f>IF(OR(H42="",J11=""),"",SUMIF(C11:C41,J11,H11:H41))</f>
        <v>344.88</v>
      </c>
      <c r="M11" s="33">
        <f>IF(ISNUMBER(L11),IF(H42&gt;0,L11/H42,""),"")</f>
        <v>0.287800522394</v>
      </c>
      <c r="N11" s="0"/>
    </row>
    <row r="12" ht="22" customHeight="1">
      <c r="A12" s="0"/>
      <c r="B12" s="19" t="inlineStr">
        <is>
          <t xml:space="preserve">Riz long</t>
        </is>
      </c>
      <c r="C12" s="19" t="inlineStr">
        <is>
          <t xml:space="preserve">Réserve sèche</t>
        </is>
      </c>
      <c r="D12" s="19" t="inlineStr">
        <is>
          <t xml:space="preserve">Épicerie</t>
        </is>
      </c>
      <c r="E12" s="20" t="inlineStr">
        <is>
          <t xml:space="preserve">kg</t>
        </is>
      </c>
      <c r="F12" s="22">
        <v>9</v>
      </c>
      <c r="G12" s="23">
        <v>2.1</v>
      </c>
      <c r="H12" s="30">
        <f>IF(F12="","",IF(AND(ISNUMBER(F12),ISNUMBER(G12)),ROUND(F12*G12,2),"À compléter"))</f>
        <v>18.9</v>
      </c>
      <c r="I12" s="0"/>
      <c r="J12" s="19" t="inlineStr">
        <is>
          <t xml:space="preserve">Congélateur</t>
        </is>
      </c>
      <c r="K12" s="19"/>
      <c r="L12" s="30">
        <f>IF(OR(H42="",J12=""),"",SUMIF(C11:C41,J12,H11:H41))</f>
        <v>158.85</v>
      </c>
      <c r="M12" s="33">
        <f>IF(ISNUMBER(L12),IF(H42&gt;0,L12/H42,""),"")</f>
        <v>0.132559478608</v>
      </c>
      <c r="N12" s="0"/>
    </row>
    <row r="13" ht="22" customHeight="1">
      <c r="A13" s="0"/>
      <c r="B13" s="19" t="inlineStr">
        <is>
          <t xml:space="preserve">Pâtes penne</t>
        </is>
      </c>
      <c r="C13" s="19" t="inlineStr">
        <is>
          <t xml:space="preserve">Réserve sèche</t>
        </is>
      </c>
      <c r="D13" s="19" t="inlineStr">
        <is>
          <t xml:space="preserve">Épicerie</t>
        </is>
      </c>
      <c r="E13" s="20" t="inlineStr">
        <is>
          <t xml:space="preserve">kg</t>
        </is>
      </c>
      <c r="F13" s="22">
        <v>12.5</v>
      </c>
      <c r="G13" s="23">
        <v>1.8</v>
      </c>
      <c r="H13" s="30">
        <f>IF(F13="","",IF(AND(ISNUMBER(F13),ISNUMBER(G13)),ROUND(F13*G13,2),"À compléter"))</f>
        <v>22.5</v>
      </c>
      <c r="I13" s="0"/>
      <c r="J13" s="19" t="inlineStr">
        <is>
          <t xml:space="preserve">Réserve sèche</t>
        </is>
      </c>
      <c r="K13" s="19"/>
      <c r="L13" s="30">
        <f>IF(OR(H42="",J13=""),"",SUMIF(C11:C41,J13,H11:H41))</f>
        <v>302.2</v>
      </c>
      <c r="M13" s="33">
        <f>IF(ISNUMBER(L13),IF(H42&gt;0,L13/H42,""),"")</f>
        <v>0.252184289803</v>
      </c>
      <c r="N13" s="0"/>
    </row>
    <row r="14" ht="22" customHeight="1">
      <c r="A14" s="0"/>
      <c r="B14" s="19" t="inlineStr">
        <is>
          <t xml:space="preserve">Sucre</t>
        </is>
      </c>
      <c r="C14" s="19" t="inlineStr">
        <is>
          <t xml:space="preserve">Réserve sèche</t>
        </is>
      </c>
      <c r="D14" s="19" t="inlineStr">
        <is>
          <t xml:space="preserve">Épicerie</t>
        </is>
      </c>
      <c r="E14" s="20" t="inlineStr">
        <is>
          <t xml:space="preserve">kg</t>
        </is>
      </c>
      <c r="F14" s="22">
        <v>6</v>
      </c>
      <c r="G14" s="23">
        <v>1.35</v>
      </c>
      <c r="H14" s="30">
        <f>IF(F14="","",IF(AND(ISNUMBER(F14),ISNUMBER(G14)),ROUND(F14*G14,2),"À compléter"))</f>
        <v>8.1</v>
      </c>
      <c r="I14" s="0"/>
      <c r="J14" s="19" t="inlineStr">
        <is>
          <t xml:space="preserve">Cave</t>
        </is>
      </c>
      <c r="K14" s="19"/>
      <c r="L14" s="30">
        <f>IF(OR(H42="",J14=""),"",SUMIF(C11:C41,J14,H11:H41))</f>
        <v>277.2</v>
      </c>
      <c r="M14" s="33">
        <f>IF(ISNUMBER(L14),IF(H42&gt;0,L14/H42,""),"")</f>
        <v>0.23132192301</v>
      </c>
      <c r="N14" s="0"/>
    </row>
    <row r="15" ht="22" customHeight="1">
      <c r="A15" s="0"/>
      <c r="B15" s="19" t="inlineStr">
        <is>
          <t xml:space="preserve">Huile d’olive</t>
        </is>
      </c>
      <c r="C15" s="19" t="inlineStr">
        <is>
          <t xml:space="preserve">Réserve sèche</t>
        </is>
      </c>
      <c r="D15" s="19" t="inlineStr">
        <is>
          <t xml:space="preserve">Épicerie</t>
        </is>
      </c>
      <c r="E15" s="20" t="inlineStr">
        <is>
          <t xml:space="preserve">L</t>
        </is>
      </c>
      <c r="F15" s="22">
        <v>7.5</v>
      </c>
      <c r="G15" s="23">
        <v>8.4</v>
      </c>
      <c r="H15" s="30">
        <f>IF(F15="","",IF(AND(ISNUMBER(F15),ISNUMBER(G15)),ROUND(F15*G15,2),"À compléter"))</f>
        <v>63</v>
      </c>
      <c r="I15" s="0"/>
      <c r="J15" s="19" t="inlineStr">
        <is>
          <t xml:space="preserve">Cuisine</t>
        </is>
      </c>
      <c r="K15" s="19"/>
      <c r="L15" s="30">
        <f>IF(OR(H42="",J15=""),"",SUMIF(C11:C41,J15,H11:H41))</f>
        <v>38.2</v>
      </c>
      <c r="M15" s="33">
        <f>IF(ISNUMBER(L15),IF(H42&gt;0,L15/H42,""),"")</f>
        <v>0.0318776964609</v>
      </c>
      <c r="N15" s="0"/>
    </row>
    <row r="16" ht="22" customHeight="1">
      <c r="A16" s="0"/>
      <c r="B16" s="19" t="inlineStr">
        <is>
          <t xml:space="preserve">Huile de friture (bidon de 10 L)</t>
        </is>
      </c>
      <c r="C16" s="19" t="inlineStr">
        <is>
          <t xml:space="preserve">Réserve sèche</t>
        </is>
      </c>
      <c r="D16" s="19" t="inlineStr">
        <is>
          <t xml:space="preserve">Épicerie</t>
        </is>
      </c>
      <c r="E16" s="20" t="inlineStr">
        <is>
          <t xml:space="preserve">bidon</t>
        </is>
      </c>
      <c r="F16" s="22">
        <v>2</v>
      </c>
      <c r="G16" s="23">
        <v>21.5</v>
      </c>
      <c r="H16" s="30">
        <f>IF(F16="","",IF(AND(ISNUMBER(F16),ISNUMBER(G16)),ROUND(F16*G16,2),"À compléter"))</f>
        <v>43</v>
      </c>
      <c r="I16" s="0"/>
      <c r="J16" s="19" t="inlineStr">
        <is>
          <t xml:space="preserve">Bar</t>
        </is>
      </c>
      <c r="K16" s="19"/>
      <c r="L16" s="30">
        <f>IF(OR(H42="",J16=""),"",SUMIF(C11:C41,J16,H11:H41))</f>
        <v>77</v>
      </c>
      <c r="M16" s="33">
        <f>IF(ISNUMBER(L16),IF(H42&gt;0,L16/H42,""),"")</f>
        <v>0.0642560897249</v>
      </c>
      <c r="N16" s="0"/>
    </row>
    <row r="17" ht="22" customHeight="1">
      <c r="A17" s="0"/>
      <c r="B17" s="19" t="inlineStr">
        <is>
          <t xml:space="preserve">Tomates pelées (boîte de 2,5 kg)</t>
        </is>
      </c>
      <c r="C17" s="19" t="inlineStr">
        <is>
          <t xml:space="preserve">Réserve sèche</t>
        </is>
      </c>
      <c r="D17" s="19" t="inlineStr">
        <is>
          <t xml:space="preserve">Épicerie</t>
        </is>
      </c>
      <c r="E17" s="20" t="inlineStr">
        <is>
          <t xml:space="preserve">boîte</t>
        </is>
      </c>
      <c r="F17" s="22">
        <v>14</v>
      </c>
      <c r="G17" s="23">
        <v>3.9</v>
      </c>
      <c r="H17" s="30">
        <f>IF(F17="","",IF(AND(ISNUMBER(F17),ISNUMBER(G17)),ROUND(F17*G17,2),"À compléter"))</f>
        <v>54.6</v>
      </c>
      <c r="I17" s="0"/>
      <c r="J17" s="19"/>
      <c r="K17" s="19"/>
      <c r="L17" s="30" t="str">
        <f>IF(OR(H42="",J17=""),"",SUMIF(C11:C41,J17,H11:H41))</f>
        <v/>
      </c>
      <c r="M17" s="33" t="str">
        <f>IF(ISNUMBER(L17),IF(H42&gt;0,L17/H42,""),"")</f>
        <v/>
      </c>
      <c r="N17" s="0"/>
    </row>
    <row r="18" ht="22" customHeight="1">
      <c r="A18" s="0"/>
      <c r="B18" s="19" t="inlineStr">
        <is>
          <t xml:space="preserve">Beurre</t>
        </is>
      </c>
      <c r="C18" s="19" t="inlineStr">
        <is>
          <t xml:space="preserve">Chambre froide</t>
        </is>
      </c>
      <c r="D18" s="19" t="inlineStr">
        <is>
          <t xml:space="preserve">Frais</t>
        </is>
      </c>
      <c r="E18" s="20" t="inlineStr">
        <is>
          <t xml:space="preserve">kg</t>
        </is>
      </c>
      <c r="F18" s="22">
        <v>4.5</v>
      </c>
      <c r="G18" s="23">
        <v>9.2</v>
      </c>
      <c r="H18" s="30">
        <f>IF(F18="","",IF(AND(ISNUMBER(F18),ISNUMBER(G18)),ROUND(F18*G18,2),"À compléter"))</f>
        <v>41.4</v>
      </c>
      <c r="I18" s="0"/>
      <c r="J18" s="19"/>
      <c r="K18" s="19"/>
      <c r="L18" s="30" t="str">
        <f>IF(OR(H42="",J18=""),"",SUMIF(C11:C41,J18,H11:H41))</f>
        <v/>
      </c>
      <c r="M18" s="33" t="str">
        <f>IF(ISNUMBER(L18),IF(H42&gt;0,L18/H42,""),"")</f>
        <v/>
      </c>
      <c r="N18" s="0"/>
    </row>
    <row r="19" ht="22" customHeight="1">
      <c r="A19" s="0"/>
      <c r="B19" s="19" t="inlineStr">
        <is>
          <t xml:space="preserve">Crème liquide 35 %</t>
        </is>
      </c>
      <c r="C19" s="19" t="inlineStr">
        <is>
          <t xml:space="preserve">Chambre froide</t>
        </is>
      </c>
      <c r="D19" s="19" t="inlineStr">
        <is>
          <t xml:space="preserve">Frais</t>
        </is>
      </c>
      <c r="E19" s="20" t="inlineStr">
        <is>
          <t xml:space="preserve">L</t>
        </is>
      </c>
      <c r="F19" s="22">
        <v>8</v>
      </c>
      <c r="G19" s="23">
        <v>4.6</v>
      </c>
      <c r="H19" s="30">
        <f>IF(F19="","",IF(AND(ISNUMBER(F19),ISNUMBER(G19)),ROUND(F19*G19,2),"À compléter"))</f>
        <v>36.8</v>
      </c>
      <c r="I19" s="0"/>
      <c r="J19" s="18" t="inlineStr">
        <is>
          <t xml:space="preserve">Sans zone ou hors liste</t>
        </is>
      </c>
      <c r="K19" s="18"/>
      <c r="L19" s="30" t="str">
        <f>IF(H42="","",IF(ROUND(H42-SUM(L11:L18),2)=0,"",ROUND(H42-SUM(L11:L18),2)))</f>
        <v/>
      </c>
      <c r="M19" s="33" t="str">
        <f>IF(ISNUMBER(L19),IF(H42&gt;0,L19/H42,""),"")</f>
        <v/>
      </c>
      <c r="N19" s="0"/>
    </row>
    <row r="20" ht="22" customHeight="1">
      <c r="A20" s="0"/>
      <c r="B20" s="19" t="inlineStr">
        <is>
          <t xml:space="preserve">Œufs</t>
        </is>
      </c>
      <c r="C20" s="19" t="inlineStr">
        <is>
          <t xml:space="preserve">Chambre froide</t>
        </is>
      </c>
      <c r="D20" s="19" t="inlineStr">
        <is>
          <t xml:space="preserve">Frais</t>
        </is>
      </c>
      <c r="E20" s="20" t="inlineStr">
        <is>
          <t xml:space="preserve">pièce</t>
        </is>
      </c>
      <c r="F20" s="22">
        <v>150</v>
      </c>
      <c r="G20" s="23">
        <v>0.22</v>
      </c>
      <c r="H20" s="30">
        <f>IF(F20="","",IF(AND(ISNUMBER(F20),ISNUMBER(G20)),ROUND(F20*G20,2),"À compléter"))</f>
        <v>33</v>
      </c>
      <c r="I20" s="0"/>
      <c r="J20" s="0"/>
      <c r="K20" s="0"/>
      <c r="L20" s="0"/>
      <c r="M20" s="0"/>
      <c r="N20" s="0"/>
    </row>
    <row r="21" ht="22" customHeight="1">
      <c r="A21" s="0"/>
      <c r="B21" s="19" t="inlineStr">
        <is>
          <t xml:space="preserve">Filet de poulet</t>
        </is>
      </c>
      <c r="C21" s="19" t="inlineStr">
        <is>
          <t xml:space="preserve">Chambre froide</t>
        </is>
      </c>
      <c r="D21" s="19" t="inlineStr">
        <is>
          <t xml:space="preserve">Frais</t>
        </is>
      </c>
      <c r="E21" s="20" t="inlineStr">
        <is>
          <t xml:space="preserve">kg</t>
        </is>
      </c>
      <c r="F21" s="22">
        <v>6.2</v>
      </c>
      <c r="G21" s="23">
        <v>9.8</v>
      </c>
      <c r="H21" s="30">
        <f>IF(F21="","",IF(AND(ISNUMBER(F21),ISNUMBER(G21)),ROUND(F21*G21,2),"À compléter"))</f>
        <v>60.76</v>
      </c>
      <c r="I21" s="0"/>
      <c r="J21" s="15" t="inlineStr">
        <is>
          <t xml:space="preserve">Vos familles</t>
        </is>
      </c>
      <c r="K21" s="17" t="inlineStr">
        <is>
          <t xml:space="preserve">Ratio matière</t>
        </is>
      </c>
      <c r="L21" s="16" t="inlineStr">
        <is>
          <t xml:space="preserve">Valeur HT</t>
        </is>
      </c>
      <c r="M21" s="16" t="inlineStr">
        <is>
          <t xml:space="preserve">Part</t>
        </is>
      </c>
      <c r="N21" s="0"/>
    </row>
    <row r="22" ht="22" customHeight="1">
      <c r="A22" s="0"/>
      <c r="B22" s="19" t="inlineStr">
        <is>
          <t xml:space="preserve">Bœuf à braiser</t>
        </is>
      </c>
      <c r="C22" s="19" t="inlineStr">
        <is>
          <t xml:space="preserve">Chambre froide</t>
        </is>
      </c>
      <c r="D22" s="19" t="inlineStr">
        <is>
          <t xml:space="preserve">Frais</t>
        </is>
      </c>
      <c r="E22" s="20" t="inlineStr">
        <is>
          <t xml:space="preserve">kg</t>
        </is>
      </c>
      <c r="F22" s="22">
        <v>8.4</v>
      </c>
      <c r="G22" s="23">
        <v>13.5</v>
      </c>
      <c r="H22" s="30">
        <f>IF(F22="","",IF(AND(ISNUMBER(F22),ISNUMBER(G22)),ROUND(F22*G22,2),"À compléter"))</f>
        <v>113.4</v>
      </c>
      <c r="I22" s="0"/>
      <c r="J22" s="19" t="inlineStr">
        <is>
          <t xml:space="preserve">Épicerie</t>
        </is>
      </c>
      <c r="K22" s="20" t="inlineStr">
        <is>
          <t xml:space="preserve">oui</t>
        </is>
      </c>
      <c r="L22" s="30">
        <f>IF(OR(H42="",J22=""),"",SUMIF(D11:D41,J22,H11:H41))</f>
        <v>227.2</v>
      </c>
      <c r="M22" s="33">
        <f>IF(ISNUMBER(L22),IF(H42&gt;0,L22/H42,""),"")</f>
        <v>0.189597189422</v>
      </c>
      <c r="N22" s="0"/>
    </row>
    <row r="23" ht="22" customHeight="1">
      <c r="A23" s="0"/>
      <c r="B23" s="19" t="inlineStr">
        <is>
          <t xml:space="preserve">Comté</t>
        </is>
      </c>
      <c r="C23" s="19" t="inlineStr">
        <is>
          <t xml:space="preserve">Chambre froide</t>
        </is>
      </c>
      <c r="D23" s="19" t="inlineStr">
        <is>
          <t xml:space="preserve">Frais</t>
        </is>
      </c>
      <c r="E23" s="20" t="inlineStr">
        <is>
          <t xml:space="preserve">kg</t>
        </is>
      </c>
      <c r="F23" s="22">
        <v>2.3</v>
      </c>
      <c r="G23" s="23">
        <v>16.9</v>
      </c>
      <c r="H23" s="30">
        <f>IF(F23="","",IF(AND(ISNUMBER(F23),ISNUMBER(G23)),ROUND(F23*G23,2),"À compléter"))</f>
        <v>38.87</v>
      </c>
      <c r="I23" s="0"/>
      <c r="J23" s="19" t="inlineStr">
        <is>
          <t xml:space="preserve">Frais</t>
        </is>
      </c>
      <c r="K23" s="20" t="inlineStr">
        <is>
          <t xml:space="preserve">oui</t>
        </is>
      </c>
      <c r="L23" s="30">
        <f>IF(OR(H42="",J23=""),"",SUMIF(D11:D41,J23,H11:H41))</f>
        <v>344.88</v>
      </c>
      <c r="M23" s="33">
        <f>IF(ISNUMBER(L23),IF(H42&gt;0,L23/H42,""),"")</f>
        <v>0.287800522394</v>
      </c>
      <c r="N23" s="0"/>
    </row>
    <row r="24" ht="22" customHeight="1">
      <c r="A24" s="0"/>
      <c r="B24" s="19" t="inlineStr">
        <is>
          <t xml:space="preserve">Carottes</t>
        </is>
      </c>
      <c r="C24" s="19" t="inlineStr">
        <is>
          <t xml:space="preserve">Chambre froide</t>
        </is>
      </c>
      <c r="D24" s="19" t="inlineStr">
        <is>
          <t xml:space="preserve">Frais</t>
        </is>
      </c>
      <c r="E24" s="20" t="inlineStr">
        <is>
          <t xml:space="preserve">kg</t>
        </is>
      </c>
      <c r="F24" s="22">
        <v>11</v>
      </c>
      <c r="G24" s="23">
        <v>1.1</v>
      </c>
      <c r="H24" s="30">
        <f>IF(F24="","",IF(AND(ISNUMBER(F24),ISNUMBER(G24)),ROUND(F24*G24,2),"À compléter"))</f>
        <v>12.1</v>
      </c>
      <c r="I24" s="0"/>
      <c r="J24" s="19" t="inlineStr">
        <is>
          <t xml:space="preserve">Surgelé</t>
        </is>
      </c>
      <c r="K24" s="20" t="inlineStr">
        <is>
          <t xml:space="preserve">oui</t>
        </is>
      </c>
      <c r="L24" s="30">
        <f>IF(OR(H42="",J24=""),"",SUMIF(D11:D41,J24,H11:H41))</f>
        <v>158.85</v>
      </c>
      <c r="M24" s="33">
        <f>IF(ISNUMBER(L24),IF(H42&gt;0,L24/H42,""),"")</f>
        <v>0.132559478608</v>
      </c>
      <c r="N24" s="0"/>
    </row>
    <row r="25" ht="22" customHeight="1">
      <c r="A25" s="0"/>
      <c r="B25" s="19" t="inlineStr">
        <is>
          <t xml:space="preserve">Salade</t>
        </is>
      </c>
      <c r="C25" s="19" t="inlineStr">
        <is>
          <t xml:space="preserve">Chambre froide</t>
        </is>
      </c>
      <c r="D25" s="19" t="inlineStr">
        <is>
          <t xml:space="preserve">Frais</t>
        </is>
      </c>
      <c r="E25" s="20" t="inlineStr">
        <is>
          <t xml:space="preserve">pièce</t>
        </is>
      </c>
      <c r="F25" s="22">
        <v>9</v>
      </c>
      <c r="G25" s="23">
        <v>0.95</v>
      </c>
      <c r="H25" s="30">
        <f>IF(F25="","",IF(AND(ISNUMBER(F25),ISNUMBER(G25)),ROUND(F25*G25,2),"À compléter"))</f>
        <v>8.55</v>
      </c>
      <c r="I25" s="0"/>
      <c r="J25" s="19" t="inlineStr">
        <is>
          <t xml:space="preserve">Boissons</t>
        </is>
      </c>
      <c r="K25" s="20" t="inlineStr">
        <is>
          <t xml:space="preserve">oui</t>
        </is>
      </c>
      <c r="L25" s="30">
        <f>IF(OR(H42="",J25=""),"",SUMIF(D11:D41,J25,H11:H41))</f>
        <v>354.2</v>
      </c>
      <c r="M25" s="33">
        <f>IF(ISNUMBER(L25),IF(H42&gt;0,L25/H42,""),"")</f>
        <v>0.295578012734</v>
      </c>
      <c r="N25" s="0"/>
    </row>
    <row r="26" ht="22" customHeight="1">
      <c r="A26" s="0"/>
      <c r="B26" s="19" t="inlineStr">
        <is>
          <t xml:space="preserve">Frites surgelées</t>
        </is>
      </c>
      <c r="C26" s="19" t="inlineStr">
        <is>
          <t xml:space="preserve">Congélateur</t>
        </is>
      </c>
      <c r="D26" s="19" t="inlineStr">
        <is>
          <t xml:space="preserve">Surgelé</t>
        </is>
      </c>
      <c r="E26" s="20" t="inlineStr">
        <is>
          <t xml:space="preserve">kg</t>
        </is>
      </c>
      <c r="F26" s="22">
        <v>25</v>
      </c>
      <c r="G26" s="23">
        <v>1.65</v>
      </c>
      <c r="H26" s="30">
        <f>IF(F26="","",IF(AND(ISNUMBER(F26),ISNUMBER(G26)),ROUND(F26*G26,2),"À compléter"))</f>
        <v>41.25</v>
      </c>
      <c r="I26" s="0"/>
      <c r="J26" s="19" t="inlineStr">
        <is>
          <t xml:space="preserve">Emballages</t>
        </is>
      </c>
      <c r="K26" s="20" t="inlineStr">
        <is>
          <t xml:space="preserve">non</t>
        </is>
      </c>
      <c r="L26" s="30">
        <f>IF(OR(H42="",J26=""),"",SUMIF(D11:D41,J26,H11:H41))</f>
        <v>75</v>
      </c>
      <c r="M26" s="33">
        <f>IF(ISNUMBER(L26),IF(H42&gt;0,L26/H42,""),"")</f>
        <v>0.0625871003814</v>
      </c>
      <c r="N26" s="0"/>
    </row>
    <row r="27" ht="22" customHeight="1">
      <c r="A27" s="0"/>
      <c r="B27" s="19" t="inlineStr">
        <is>
          <t xml:space="preserve">Pavé de saumon surgelé</t>
        </is>
      </c>
      <c r="C27" s="19" t="inlineStr">
        <is>
          <t xml:space="preserve">Congélateur</t>
        </is>
      </c>
      <c r="D27" s="19" t="inlineStr">
        <is>
          <t xml:space="preserve">Surgelé</t>
        </is>
      </c>
      <c r="E27" s="20" t="inlineStr">
        <is>
          <t xml:space="preserve">kg</t>
        </is>
      </c>
      <c r="F27" s="22">
        <v>3.6</v>
      </c>
      <c r="G27" s="23">
        <v>18.5</v>
      </c>
      <c r="H27" s="30">
        <f>IF(F27="","",IF(AND(ISNUMBER(F27),ISNUMBER(G27)),ROUND(F27*G27,2),"À compléter"))</f>
        <v>66.6</v>
      </c>
      <c r="I27" s="0"/>
      <c r="J27" s="19" t="inlineStr">
        <is>
          <t xml:space="preserve">Entretien</t>
        </is>
      </c>
      <c r="K27" s="20" t="inlineStr">
        <is>
          <t xml:space="preserve">non</t>
        </is>
      </c>
      <c r="L27" s="30">
        <f>IF(OR(H42="",J27=""),"",SUMIF(D11:D41,J27,H11:H41))</f>
        <v>38.2</v>
      </c>
      <c r="M27" s="33">
        <f>IF(ISNUMBER(L27),IF(H42&gt;0,L27/H42,""),"")</f>
        <v>0.0318776964609</v>
      </c>
      <c r="N27" s="0"/>
    </row>
    <row r="28" ht="22" customHeight="1">
      <c r="A28" s="0"/>
      <c r="B28" s="19" t="inlineStr">
        <is>
          <t xml:space="preserve">Glace vanille</t>
        </is>
      </c>
      <c r="C28" s="19" t="inlineStr">
        <is>
          <t xml:space="preserve">Congélateur</t>
        </is>
      </c>
      <c r="D28" s="19" t="inlineStr">
        <is>
          <t xml:space="preserve">Surgelé</t>
        </is>
      </c>
      <c r="E28" s="20" t="inlineStr">
        <is>
          <t xml:space="preserve">L</t>
        </is>
      </c>
      <c r="F28" s="22">
        <v>7.5</v>
      </c>
      <c r="G28" s="23">
        <v>6.8</v>
      </c>
      <c r="H28" s="30">
        <f>IF(F28="","",IF(AND(ISNUMBER(F28),ISNUMBER(G28)),ROUND(F28*G28,2),"À compléter"))</f>
        <v>51</v>
      </c>
      <c r="I28" s="0"/>
      <c r="J28" s="19"/>
      <c r="K28" s="20"/>
      <c r="L28" s="30" t="str">
        <f>IF(OR(H42="",J28=""),"",SUMIF(D11:D41,J28,H11:H41))</f>
        <v/>
      </c>
      <c r="M28" s="33" t="str">
        <f>IF(ISNUMBER(L28),IF(H42&gt;0,L28/H42,""),"")</f>
        <v/>
      </c>
      <c r="N28" s="0"/>
    </row>
    <row r="29" ht="22" customHeight="1">
      <c r="A29" s="0"/>
      <c r="B29" s="19" t="inlineStr">
        <is>
          <t xml:space="preserve">Vin rouge (bouteille de 75 cl)</t>
        </is>
      </c>
      <c r="C29" s="19" t="inlineStr">
        <is>
          <t xml:space="preserve">Cave</t>
        </is>
      </c>
      <c r="D29" s="19" t="inlineStr">
        <is>
          <t xml:space="preserve">Boissons</t>
        </is>
      </c>
      <c r="E29" s="20" t="inlineStr">
        <is>
          <t xml:space="preserve">bouteille</t>
        </is>
      </c>
      <c r="F29" s="22">
        <v>34</v>
      </c>
      <c r="G29" s="23">
        <v>5.4</v>
      </c>
      <c r="H29" s="30">
        <f>IF(F29="","",IF(AND(ISNUMBER(F29),ISNUMBER(G29)),ROUND(F29*G29,2),"À compléter"))</f>
        <v>183.6</v>
      </c>
      <c r="I29" s="0"/>
      <c r="J29" s="19"/>
      <c r="K29" s="20"/>
      <c r="L29" s="30" t="str">
        <f>IF(OR(H42="",J29=""),"",SUMIF(D11:D41,J29,H11:H41))</f>
        <v/>
      </c>
      <c r="M29" s="33" t="str">
        <f>IF(ISNUMBER(L29),IF(H42&gt;0,L29/H42,""),"")</f>
        <v/>
      </c>
      <c r="N29" s="0"/>
    </row>
    <row r="30" ht="22" customHeight="1">
      <c r="A30" s="0"/>
      <c r="B30" s="19" t="inlineStr">
        <is>
          <t xml:space="preserve">Bière (bouteille de 33 cl)</t>
        </is>
      </c>
      <c r="C30" s="19" t="inlineStr">
        <is>
          <t xml:space="preserve">Cave</t>
        </is>
      </c>
      <c r="D30" s="19" t="inlineStr">
        <is>
          <t xml:space="preserve">Boissons</t>
        </is>
      </c>
      <c r="E30" s="20" t="inlineStr">
        <is>
          <t xml:space="preserve">bouteille</t>
        </is>
      </c>
      <c r="F30" s="22">
        <v>72</v>
      </c>
      <c r="G30" s="23">
        <v>0.95</v>
      </c>
      <c r="H30" s="30">
        <f>IF(F30="","",IF(AND(ISNUMBER(F30),ISNUMBER(G30)),ROUND(F30*G30,2),"À compléter"))</f>
        <v>68.4</v>
      </c>
      <c r="I30" s="0"/>
      <c r="J30" s="18" t="inlineStr">
        <is>
          <t xml:space="preserve">Sans famille ou hors liste</t>
        </is>
      </c>
      <c r="K30" s="18"/>
      <c r="L30" s="30" t="str">
        <f>IF(H42="","",IF(ROUND(H42-SUM(L22:L29),2)=0,"",ROUND(H42-SUM(L22:L29),2)))</f>
        <v/>
      </c>
      <c r="M30" s="33" t="str">
        <f>IF(ISNUMBER(L30),IF(H42&gt;0,L30/H42,""),"")</f>
        <v/>
      </c>
      <c r="N30" s="0"/>
    </row>
    <row r="31" ht="22" customHeight="1">
      <c r="A31" s="0"/>
      <c r="B31" s="19" t="inlineStr">
        <is>
          <t xml:space="preserve">Eau minérale (bouteille de 1 L)</t>
        </is>
      </c>
      <c r="C31" s="19" t="inlineStr">
        <is>
          <t xml:space="preserve">Cave</t>
        </is>
      </c>
      <c r="D31" s="19" t="inlineStr">
        <is>
          <t xml:space="preserve">Boissons</t>
        </is>
      </c>
      <c r="E31" s="20" t="inlineStr">
        <is>
          <t xml:space="preserve">bouteille</t>
        </is>
      </c>
      <c r="F31" s="22">
        <v>60</v>
      </c>
      <c r="G31" s="23">
        <v>0.42</v>
      </c>
      <c r="H31" s="30">
        <f>IF(F31="","",IF(AND(ISNUMBER(F31),ISNUMBER(G31)),ROUND(F31*G31,2),"À compléter"))</f>
        <v>25.2</v>
      </c>
      <c r="I31" s="0"/>
      <c r="J31" s="0"/>
      <c r="K31" s="0"/>
      <c r="L31" s="0"/>
      <c r="M31" s="0"/>
      <c r="N31" s="0"/>
    </row>
    <row r="32" ht="22" customHeight="1">
      <c r="A32" s="0"/>
      <c r="B32" s="19" t="inlineStr">
        <is>
          <t xml:space="preserve">Café en grains</t>
        </is>
      </c>
      <c r="C32" s="19" t="inlineStr">
        <is>
          <t xml:space="preserve">Bar</t>
        </is>
      </c>
      <c r="D32" s="19" t="inlineStr">
        <is>
          <t xml:space="preserve">Boissons</t>
        </is>
      </c>
      <c r="E32" s="20" t="inlineStr">
        <is>
          <t xml:space="preserve">kg</t>
        </is>
      </c>
      <c r="F32" s="22">
        <v>5.5</v>
      </c>
      <c r="G32" s="23">
        <v>14</v>
      </c>
      <c r="H32" s="30">
        <f>IF(F32="","",IF(AND(ISNUMBER(F32),ISNUMBER(G32)),ROUND(F32*G32,2),"À compléter"))</f>
        <v>77</v>
      </c>
      <c r="I32" s="0"/>
      <c r="J32" s="15" t="inlineStr">
        <is>
          <t xml:space="preserve">Vos unités</t>
        </is>
      </c>
      <c r="K32" s="15"/>
      <c r="L32" s="0"/>
      <c r="M32" s="0"/>
      <c r="N32" s="0"/>
    </row>
    <row r="33" ht="22" customHeight="1">
      <c r="A33" s="0"/>
      <c r="B33" s="19" t="inlineStr">
        <is>
          <t xml:space="preserve">Boîtes à emporter (colis de 100)</t>
        </is>
      </c>
      <c r="C33" s="19" t="inlineStr">
        <is>
          <t xml:space="preserve">Réserve sèche</t>
        </is>
      </c>
      <c r="D33" s="19" t="inlineStr">
        <is>
          <t xml:space="preserve">Emballages</t>
        </is>
      </c>
      <c r="E33" s="20" t="inlineStr">
        <is>
          <t xml:space="preserve">colis</t>
        </is>
      </c>
      <c r="F33" s="22">
        <v>3</v>
      </c>
      <c r="G33" s="23">
        <v>14</v>
      </c>
      <c r="H33" s="30">
        <f>IF(F33="","",IF(AND(ISNUMBER(F33),ISNUMBER(G33)),ROUND(F33*G33,2),"À compléter"))</f>
        <v>42</v>
      </c>
      <c r="I33" s="0"/>
      <c r="J33" s="19" t="inlineStr">
        <is>
          <t xml:space="preserve">kg</t>
        </is>
      </c>
      <c r="K33" s="19"/>
      <c r="L33" s="0"/>
      <c r="M33" s="0"/>
      <c r="N33" s="0"/>
    </row>
    <row r="34" ht="22" customHeight="1">
      <c r="A34" s="0"/>
      <c r="B34" s="19" t="inlineStr">
        <is>
          <t xml:space="preserve">Sacs kraft (colis de 250)</t>
        </is>
      </c>
      <c r="C34" s="19" t="inlineStr">
        <is>
          <t xml:space="preserve">Réserve sèche</t>
        </is>
      </c>
      <c r="D34" s="19" t="inlineStr">
        <is>
          <t xml:space="preserve">Emballages</t>
        </is>
      </c>
      <c r="E34" s="20" t="inlineStr">
        <is>
          <t xml:space="preserve">colis</t>
        </is>
      </c>
      <c r="F34" s="22">
        <v>1.5</v>
      </c>
      <c r="G34" s="23">
        <v>22</v>
      </c>
      <c r="H34" s="30">
        <f>IF(F34="","",IF(AND(ISNUMBER(F34),ISNUMBER(G34)),ROUND(F34*G34,2),"À compléter"))</f>
        <v>33</v>
      </c>
      <c r="I34" s="0"/>
      <c r="J34" s="19" t="inlineStr">
        <is>
          <t xml:space="preserve">L</t>
        </is>
      </c>
      <c r="K34" s="19"/>
      <c r="L34" s="0"/>
      <c r="M34" s="0"/>
      <c r="N34" s="0"/>
    </row>
    <row r="35" ht="22" customHeight="1">
      <c r="A35" s="0"/>
      <c r="B35" s="19" t="inlineStr">
        <is>
          <t xml:space="preserve">Liquide vaisselle (bidon de 5 L)</t>
        </is>
      </c>
      <c r="C35" s="19" t="inlineStr">
        <is>
          <t xml:space="preserve">Cuisine</t>
        </is>
      </c>
      <c r="D35" s="19" t="inlineStr">
        <is>
          <t xml:space="preserve">Entretien</t>
        </is>
      </c>
      <c r="E35" s="20" t="inlineStr">
        <is>
          <t xml:space="preserve">bidon</t>
        </is>
      </c>
      <c r="F35" s="22">
        <v>2</v>
      </c>
      <c r="G35" s="23">
        <v>9.5</v>
      </c>
      <c r="H35" s="30">
        <f>IF(F35="","",IF(AND(ISNUMBER(F35),ISNUMBER(G35)),ROUND(F35*G35,2),"À compléter"))</f>
        <v>19</v>
      </c>
      <c r="I35" s="0"/>
      <c r="J35" s="19" t="inlineStr">
        <is>
          <t xml:space="preserve">pièce</t>
        </is>
      </c>
      <c r="K35" s="19"/>
      <c r="L35" s="0"/>
      <c r="M35" s="0"/>
      <c r="N35" s="0"/>
    </row>
    <row r="36" ht="22" customHeight="1">
      <c r="A36" s="0"/>
      <c r="B36" s="19" t="inlineStr">
        <is>
          <t xml:space="preserve">Sacs poubelle 100 L (rouleau)</t>
        </is>
      </c>
      <c r="C36" s="19" t="inlineStr">
        <is>
          <t xml:space="preserve">Cuisine</t>
        </is>
      </c>
      <c r="D36" s="19" t="inlineStr">
        <is>
          <t xml:space="preserve">Entretien</t>
        </is>
      </c>
      <c r="E36" s="20" t="inlineStr">
        <is>
          <t xml:space="preserve">colis</t>
        </is>
      </c>
      <c r="F36" s="22">
        <v>6</v>
      </c>
      <c r="G36" s="23">
        <v>3.2</v>
      </c>
      <c r="H36" s="30">
        <f>IF(F36="","",IF(AND(ISNUMBER(F36),ISNUMBER(G36)),ROUND(F36*G36,2),"À compléter"))</f>
        <v>19.2</v>
      </c>
      <c r="I36" s="0"/>
      <c r="J36" s="19" t="inlineStr">
        <is>
          <t xml:space="preserve">bouteille</t>
        </is>
      </c>
      <c r="K36" s="19"/>
      <c r="L36" s="0"/>
      <c r="M36" s="0"/>
      <c r="N36" s="0"/>
    </row>
    <row r="37" ht="22" customHeight="1">
      <c r="A37" s="0"/>
      <c r="B37" s="19"/>
      <c r="C37" s="19"/>
      <c r="D37" s="19"/>
      <c r="E37" s="20"/>
      <c r="F37" s="22"/>
      <c r="G37" s="23"/>
      <c r="H37" s="30" t="str">
        <f>IF(F37="","",IF(AND(ISNUMBER(F37),ISNUMBER(G37)),ROUND(F37*G37,2),"À compléter"))</f>
        <v/>
      </c>
      <c r="I37" s="0"/>
      <c r="J37" s="19" t="inlineStr">
        <is>
          <t xml:space="preserve">boîte</t>
        </is>
      </c>
      <c r="K37" s="19"/>
      <c r="L37" s="0"/>
      <c r="M37" s="0"/>
      <c r="N37" s="0"/>
    </row>
    <row r="38" ht="22" customHeight="1">
      <c r="A38" s="0"/>
      <c r="B38" s="19"/>
      <c r="C38" s="19"/>
      <c r="D38" s="19"/>
      <c r="E38" s="20"/>
      <c r="F38" s="22"/>
      <c r="G38" s="23"/>
      <c r="H38" s="30" t="str">
        <f>IF(F38="","",IF(AND(ISNUMBER(F38),ISNUMBER(G38)),ROUND(F38*G38,2),"À compléter"))</f>
        <v/>
      </c>
      <c r="I38" s="0"/>
      <c r="J38" s="19" t="inlineStr">
        <is>
          <t xml:space="preserve">sac</t>
        </is>
      </c>
      <c r="K38" s="19"/>
      <c r="L38" s="0"/>
      <c r="M38" s="0"/>
      <c r="N38" s="0"/>
    </row>
    <row r="39" ht="22" customHeight="1">
      <c r="A39" s="0"/>
      <c r="B39" s="19"/>
      <c r="C39" s="19"/>
      <c r="D39" s="19"/>
      <c r="E39" s="20"/>
      <c r="F39" s="22"/>
      <c r="G39" s="23"/>
      <c r="H39" s="30" t="str">
        <f>IF(F39="","",IF(AND(ISNUMBER(F39),ISNUMBER(G39)),ROUND(F39*G39,2),"À compléter"))</f>
        <v/>
      </c>
      <c r="I39" s="0"/>
      <c r="J39" s="19" t="inlineStr">
        <is>
          <t xml:space="preserve">bidon</t>
        </is>
      </c>
      <c r="K39" s="19"/>
      <c r="L39" s="0"/>
      <c r="M39" s="0"/>
      <c r="N39" s="0"/>
    </row>
    <row r="40" ht="22" customHeight="1">
      <c r="A40" s="0"/>
      <c r="B40" s="19"/>
      <c r="C40" s="19"/>
      <c r="D40" s="19"/>
      <c r="E40" s="20"/>
      <c r="F40" s="22"/>
      <c r="G40" s="23"/>
      <c r="H40" s="30" t="str">
        <f>IF(F40="","",IF(AND(ISNUMBER(F40),ISNUMBER(G40)),ROUND(F40*G40,2),"À compléter"))</f>
        <v/>
      </c>
      <c r="I40" s="0"/>
      <c r="J40" s="19" t="inlineStr">
        <is>
          <t xml:space="preserve">colis</t>
        </is>
      </c>
      <c r="K40" s="19"/>
      <c r="L40" s="0"/>
      <c r="M40" s="0"/>
      <c r="N40" s="0"/>
    </row>
    <row r="41" ht="22" customHeight="1">
      <c r="A41" s="0"/>
      <c r="B41" s="19"/>
      <c r="C41" s="19"/>
      <c r="D41" s="19"/>
      <c r="E41" s="20"/>
      <c r="F41" s="22"/>
      <c r="G41" s="23"/>
      <c r="H41" s="30" t="str">
        <f>IF(F41="","",IF(AND(ISNUMBER(F41),ISNUMBER(G41)),ROUND(F41*G41,2),"À compléter"))</f>
        <v/>
      </c>
      <c r="I41" s="0"/>
      <c r="J41" s="19"/>
      <c r="K41" s="19"/>
      <c r="L41" s="0"/>
      <c r="M41" s="0"/>
      <c r="N41" s="0"/>
    </row>
    <row r="42" ht="26" customHeight="1">
      <c r="A42" s="0"/>
      <c r="B42" s="35" t="inlineStr">
        <is>
          <t xml:space="preserve">Valeur totale de votre stock (HT)</t>
        </is>
      </c>
      <c r="C42" s="35"/>
      <c r="D42" s="35"/>
      <c r="E42" s="35"/>
      <c r="F42" s="35"/>
      <c r="G42" s="35"/>
      <c r="H42" s="36">
        <f>IF(COUNT(H11:H41)=0,"",SUM(H11:H41))</f>
        <v>1198.33</v>
      </c>
      <c r="I42" s="0"/>
      <c r="J42" s="19"/>
      <c r="K42" s="19"/>
      <c r="L42" s="0"/>
      <c r="M42" s="0"/>
      <c r="N42" s="0"/>
    </row>
    <row r="43" ht="12" customHeight="1">
      <c r="A43" s="0"/>
      <c r="B43" s="0"/>
      <c r="C43" s="0"/>
      <c r="D43" s="0"/>
      <c r="E43" s="0"/>
      <c r="F43" s="0"/>
      <c r="G43" s="0"/>
      <c r="H43" s="0"/>
      <c r="I43" s="0"/>
      <c r="J43" s="0"/>
      <c r="K43" s="0"/>
      <c r="L43" s="0"/>
      <c r="M43" s="0"/>
      <c r="N43" s="0"/>
    </row>
    <row r="44" ht="30" customHeight="1">
      <c r="A44" s="0"/>
      <c r="B44" s="4" t="inlineStr">
        <is>
          <t xml:space="preserve">Zones, familles et unités : renommez les cases blanches de droite, les listes déroulantes et les totaux suivent. Prix d’achat hors taxes, le dernier de vos factures, pour une unité comptée : au kilo si vous comptez en kilos. Produit entamé : la part qui reste (0,5 sac). Ce classeur donne la valeur de votre stock, il ne remplace pas la comptabilité.</t>
        </is>
      </c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0"/>
    </row>
    <row r="45" ht="24" customHeight="1">
      <c r="A45" s="0"/>
      <c r="B45" s="5" t="inlineStr">
        <is>
          <t xml:space="preserve">Dans Toby Pro, l’inventaire se compte au téléphone : vos ingrédients et leurs prix y sont déjà → tobyapp.fr</t>
        </is>
      </c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0"/>
    </row>
    <row r="46" ht="20" customHeight="1">
      <c r="A46" s="0"/>
      <c r="B46" s="4" t="inlineStr">
        <is>
          <t xml:space="preserve">Vos marges, sans les maths.  ·  Mode d’emploi : tobyapp.fr/modeles/fiche-inventaire-restaurant  ·  Libre de reproduction et d’usage en formation, avec mention de la source tobyapp.fr.</t>
        </is>
      </c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0"/>
    </row>
    <row r="47">
      <c r="A47" s="0"/>
      <c r="B47" s="0"/>
      <c r="C47" s="0"/>
      <c r="D47" s="0"/>
      <c r="E47" s="0"/>
      <c r="F47" s="0"/>
      <c r="G47" s="0"/>
      <c r="H47" s="0"/>
      <c r="I47" s="0"/>
      <c r="J47" s="0"/>
      <c r="K47" s="0"/>
      <c r="L47" s="0"/>
      <c r="M47" s="0"/>
      <c r="N47" s="0"/>
    </row>
    <row r="48">
      <c r="A48" s="0"/>
      <c r="B48" s="0"/>
      <c r="C48" s="0"/>
      <c r="D48" s="0"/>
      <c r="E48" s="0"/>
      <c r="F48" s="0"/>
      <c r="G48" s="0"/>
      <c r="H48" s="0"/>
      <c r="I48" s="0"/>
      <c r="J48" s="0"/>
      <c r="K48" s="0"/>
      <c r="L48" s="0"/>
      <c r="M48" s="0"/>
      <c r="N48" s="0"/>
    </row>
  </sheetData>
  <mergeCells count="37">
    <mergeCell ref="B2:M2"/>
    <mergeCell ref="B3:M3"/>
    <mergeCell ref="B4:M4"/>
    <mergeCell ref="B6:H6"/>
    <mergeCell ref="C7:D7"/>
    <mergeCell ref="E7:F7"/>
    <mergeCell ref="G7:H7"/>
    <mergeCell ref="C8:D8"/>
    <mergeCell ref="B42:G42"/>
    <mergeCell ref="J6:M6"/>
    <mergeCell ref="K7:L7"/>
    <mergeCell ref="K8:L8"/>
    <mergeCell ref="J9:M9"/>
    <mergeCell ref="J10:K10"/>
    <mergeCell ref="J11:K11"/>
    <mergeCell ref="J12:K12"/>
    <mergeCell ref="J13:K13"/>
    <mergeCell ref="J14:K14"/>
    <mergeCell ref="J15:K15"/>
    <mergeCell ref="J16:K16"/>
    <mergeCell ref="J17:K17"/>
    <mergeCell ref="J18:K18"/>
    <mergeCell ref="J19:K19"/>
    <mergeCell ref="J32:K32"/>
    <mergeCell ref="J33:K33"/>
    <mergeCell ref="J34:K34"/>
    <mergeCell ref="J35:K35"/>
    <mergeCell ref="J36:K36"/>
    <mergeCell ref="J37:K37"/>
    <mergeCell ref="J38:K38"/>
    <mergeCell ref="J39:K39"/>
    <mergeCell ref="J40:K40"/>
    <mergeCell ref="J41:K41"/>
    <mergeCell ref="J42:K42"/>
    <mergeCell ref="B44:M44"/>
    <mergeCell ref="B45:M45"/>
    <mergeCell ref="B46:M46"/>
  </mergeCells>
  <conditionalFormatting sqref="H11:H41">
    <cfRule type="expression" dxfId="3" priority="1">
      <formula>H11="À compléter"</formula>
    </cfRule>
  </conditionalFormatting>
  <conditionalFormatting sqref="L19:M19">
    <cfRule type="expression" dxfId="3" priority="2">
      <formula>ISNUMBER($L$19)</formula>
    </cfRule>
  </conditionalFormatting>
  <conditionalFormatting sqref="L30:M30">
    <cfRule type="expression" dxfId="3" priority="3">
      <formula>ISNUMBER($L$30)</formula>
    </cfRule>
  </conditionalFormatting>
  <dataValidations count="4">
    <dataValidation type="list" allowBlank="1" showErrorMessage="0" sqref="C11:C41">
      <formula1>$J$11:$J$18</formula1>
    </dataValidation>
    <dataValidation type="list" allowBlank="1" showErrorMessage="0" sqref="D11:D41">
      <formula1>$J$22:$J$29</formula1>
    </dataValidation>
    <dataValidation type="list" allowBlank="1" showErrorMessage="0" sqref="K22:K29">
      <formula1>"oui,non"</formula1>
    </dataValidation>
    <dataValidation type="list" allowBlank="1" showErrorMessage="0" sqref="E11:E41">
      <formula1>$J$33:$J$42</formula1>
    </dataValidation>
  </dataValidations>
  <hyperlinks>
    <hyperlink ref="B45" r:id="rId1"/>
  </hyperlinks>
  <pageMargins left="0.4" right="0.4" top="0.5" bottom="0.5" header="0.3" footer="0.3"/>
  <pageSetup paperSize="9" orientation="landscape" fitToWidth="1" fitToHeight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A6532D"/>
    <pageSetUpPr fitToPage="1"/>
  </sheetPr>
  <dimension ref="A1:N97"/>
  <sheetViews>
    <sheetView showGridLines="0" workbookViewId="0"/>
  </sheetViews>
  <sheetFormatPr baseColWidth="8" defaultRowHeight="18" customHeight="1"/>
  <cols>
    <col min="1" max="1" width="2.5" style="0" customWidth="1"/>
    <col min="2" max="2" width="32" style="0" customWidth="1"/>
    <col min="3" max="3" width="17" style="0" customWidth="1"/>
    <col min="4" max="4" width="14" style="0" customWidth="1"/>
    <col min="5" max="5" width="10" style="0" customWidth="1"/>
    <col min="6" max="6" width="11" style="0" customWidth="1"/>
    <col min="7" max="7" width="13" style="0" customWidth="1"/>
    <col min="8" max="8" width="13" style="0" customWidth="1"/>
    <col min="9" max="9" width="3" style="0" customWidth="1"/>
    <col min="10" max="10" width="24" style="0" customWidth="1"/>
    <col min="11" max="11" width="11" style="0" customWidth="1"/>
    <col min="12" max="12" width="13" style="0" customWidth="1"/>
    <col min="13" max="13" width="10" style="0" customWidth="1"/>
    <col min="14" max="14" width="2.5" style="0" customWidth="1"/>
    <col min="15" max="16384" width="10" style="0"/>
  </cols>
  <sheetData>
    <row r="1" ht="9" customHeight="1">
      <c r="A1" s="0"/>
      <c r="B1" s="0"/>
      <c r="C1" s="0"/>
      <c r="D1" s="0"/>
      <c r="E1" s="0"/>
      <c r="F1" s="0"/>
      <c r="G1" s="0"/>
      <c r="H1" s="0"/>
      <c r="I1" s="0"/>
      <c r="J1" s="0"/>
      <c r="K1" s="0"/>
      <c r="L1" s="0"/>
      <c r="M1" s="0"/>
      <c r="N1" s="0"/>
    </row>
    <row r="2" ht="22" customHeight="1">
      <c r="A2" s="0"/>
      <c r="B2" s="11" t="inlineStr">
        <is>
          <t xml:space="preserve">MODÈLE GRATUIT · TOBYAPP.FR</t>
        </is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0"/>
    </row>
    <row r="3" ht="32" customHeight="1">
      <c r="A3" s="0"/>
      <c r="B3" s="12" t="inlineStr">
        <is>
          <t xml:space="preserve">Votre inventaire</t>
        </is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0"/>
    </row>
    <row r="4" ht="26" customHeight="1">
      <c r="A4" s="0"/>
      <c r="B4" s="13" t="inlineStr">
        <is>
          <t xml:space="preserve">Écrivez dans les cases blanches : vos produits, les quantités comptées, vos prix d’achat. La valeur de votre stock se calcule toute seule.</t>
        </is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0"/>
    </row>
    <row r="5" ht="12" customHeight="1">
      <c r="A5" s="0"/>
      <c r="B5" s="0"/>
      <c r="C5" s="0"/>
      <c r="D5" s="0"/>
      <c r="E5" s="0"/>
      <c r="F5" s="0"/>
      <c r="G5" s="0"/>
      <c r="H5" s="0"/>
      <c r="I5" s="0"/>
      <c r="J5" s="0"/>
      <c r="K5" s="0"/>
      <c r="L5" s="0"/>
      <c r="M5" s="0"/>
      <c r="N5" s="0"/>
    </row>
    <row r="6" ht="28" customHeight="1">
      <c r="A6" s="0"/>
      <c r="B6" s="8" t="inlineStr">
        <is>
          <t xml:space="preserve">1 · Comptez</t>
        </is>
      </c>
      <c r="C6" s="8"/>
      <c r="D6" s="8"/>
      <c r="E6" s="8"/>
      <c r="F6" s="8"/>
      <c r="G6" s="8"/>
      <c r="H6" s="8"/>
      <c r="I6" s="0"/>
      <c r="J6" s="8" t="inlineStr">
        <is>
          <t xml:space="preserve">2 · Lisez la valeur de votre stock</t>
        </is>
      </c>
      <c r="K6" s="8"/>
      <c r="L6" s="8"/>
      <c r="M6" s="8"/>
      <c r="N6" s="0"/>
    </row>
    <row r="7" ht="24" customHeight="1">
      <c r="A7" s="0"/>
      <c r="B7" s="3" t="inlineStr">
        <is>
          <t xml:space="preserve">Établissement</t>
        </is>
      </c>
      <c r="C7" s="19"/>
      <c r="D7" s="19"/>
      <c r="E7" s="3" t="inlineStr">
        <is>
          <t xml:space="preserve">   Date de l’inventaire</t>
        </is>
      </c>
      <c r="F7" s="3"/>
      <c r="G7" s="26"/>
      <c r="H7" s="26"/>
      <c r="I7" s="0"/>
      <c r="J7" s="40" t="inlineStr">
        <is>
          <t xml:space="preserve">VALEUR DE VOTRE STOCK (HT)</t>
        </is>
      </c>
      <c r="K7" s="40" t="inlineStr">
        <is>
          <t xml:space="preserve">DONT DENRÉES ET BOISSONS</t>
        </is>
      </c>
      <c r="L7" s="40"/>
      <c r="M7" s="40" t="inlineStr">
        <is>
          <t xml:space="preserve">PRODUITS COMPTÉS</t>
        </is>
      </c>
      <c r="N7" s="0"/>
    </row>
    <row r="8" ht="24" customHeight="1">
      <c r="A8" s="0"/>
      <c r="B8" s="3" t="inlineStr">
        <is>
          <t xml:space="preserve">Compté par</t>
        </is>
      </c>
      <c r="C8" s="19"/>
      <c r="D8" s="19"/>
      <c r="E8" s="0"/>
      <c r="F8" s="0"/>
      <c r="G8" s="0"/>
      <c r="H8" s="0"/>
      <c r="I8" s="0"/>
      <c r="J8" s="41" t="str">
        <f>IF(H91="","",H91)</f>
        <v/>
      </c>
      <c r="K8" s="41" t="str">
        <f>IF(H91="","",SUMIF(K22:K29,"oui",L22:L29))</f>
        <v/>
      </c>
      <c r="L8" s="41"/>
      <c r="M8" s="45" t="str">
        <f>IF(COUNT(F11:F90)=0,"",COUNT(F11:F90))</f>
        <v/>
      </c>
      <c r="N8" s="0"/>
    </row>
    <row r="9" ht="20" customHeight="1">
      <c r="A9" s="0"/>
      <c r="B9" s="0"/>
      <c r="C9" s="0"/>
      <c r="D9" s="0"/>
      <c r="E9" s="0"/>
      <c r="F9" s="0"/>
      <c r="G9" s="0"/>
      <c r="H9" s="0"/>
      <c r="I9" s="0"/>
      <c r="J9" s="6" t="str">
        <f>IF(COUNTIF(H11:H90,"À compléter")&gt;0,"Un prix manque : la valeur du stock est incomplète.","")</f>
        <v/>
      </c>
      <c r="K9" s="6"/>
      <c r="L9" s="6"/>
      <c r="M9" s="6"/>
      <c r="N9" s="0"/>
    </row>
    <row r="10" ht="26" customHeight="1">
      <c r="A10" s="0"/>
      <c r="B10" s="15" t="inlineStr">
        <is>
          <t xml:space="preserve">Produit</t>
        </is>
      </c>
      <c r="C10" s="15" t="inlineStr">
        <is>
          <t xml:space="preserve">Zone</t>
        </is>
      </c>
      <c r="D10" s="15" t="inlineStr">
        <is>
          <t xml:space="preserve">Famille</t>
        </is>
      </c>
      <c r="E10" s="17" t="inlineStr">
        <is>
          <t xml:space="preserve">Unité</t>
        </is>
      </c>
      <c r="F10" s="16" t="inlineStr">
        <is>
          <t xml:space="preserve">Quantité comptée</t>
        </is>
      </c>
      <c r="G10" s="16" t="inlineStr">
        <is>
          <t xml:space="preserve">Prix d’achat HT</t>
        </is>
      </c>
      <c r="H10" s="16" t="inlineStr">
        <is>
          <t xml:space="preserve">Valeur HT</t>
        </is>
      </c>
      <c r="I10" s="0"/>
      <c r="J10" s="15" t="inlineStr">
        <is>
          <t xml:space="preserve">Vos zones</t>
        </is>
      </c>
      <c r="K10" s="15"/>
      <c r="L10" s="16" t="inlineStr">
        <is>
          <t xml:space="preserve">Valeur HT</t>
        </is>
      </c>
      <c r="M10" s="16" t="inlineStr">
        <is>
          <t xml:space="preserve">Part</t>
        </is>
      </c>
      <c r="N10" s="0"/>
    </row>
    <row r="11" ht="22" customHeight="1">
      <c r="A11" s="0"/>
      <c r="B11" s="19"/>
      <c r="C11" s="19"/>
      <c r="D11" s="19"/>
      <c r="E11" s="20"/>
      <c r="F11" s="22"/>
      <c r="G11" s="23"/>
      <c r="H11" s="30" t="str">
        <f>IF(F11="","",IF(AND(ISNUMBER(F11),ISNUMBER(G11)),ROUND(F11*G11,2),"À compléter"))</f>
        <v/>
      </c>
      <c r="I11" s="0"/>
      <c r="J11" s="19" t="inlineStr">
        <is>
          <t xml:space="preserve">Chambre froide</t>
        </is>
      </c>
      <c r="K11" s="19"/>
      <c r="L11" s="30" t="str">
        <f>IF(OR(H91="",J11=""),"",SUMIF(C11:C90,J11,H11:H90))</f>
        <v/>
      </c>
      <c r="M11" s="33" t="str">
        <f>IF(ISNUMBER(L11),IF(H91&gt;0,L11/H91,""),"")</f>
        <v/>
      </c>
      <c r="N11" s="0"/>
    </row>
    <row r="12" ht="22" customHeight="1">
      <c r="A12" s="0"/>
      <c r="B12" s="19"/>
      <c r="C12" s="19"/>
      <c r="D12" s="19"/>
      <c r="E12" s="20"/>
      <c r="F12" s="22"/>
      <c r="G12" s="23"/>
      <c r="H12" s="30" t="str">
        <f>IF(F12="","",IF(AND(ISNUMBER(F12),ISNUMBER(G12)),ROUND(F12*G12,2),"À compléter"))</f>
        <v/>
      </c>
      <c r="I12" s="0"/>
      <c r="J12" s="19" t="inlineStr">
        <is>
          <t xml:space="preserve">Congélateur</t>
        </is>
      </c>
      <c r="K12" s="19"/>
      <c r="L12" s="30" t="str">
        <f>IF(OR(H91="",J12=""),"",SUMIF(C11:C90,J12,H11:H90))</f>
        <v/>
      </c>
      <c r="M12" s="33" t="str">
        <f>IF(ISNUMBER(L12),IF(H91&gt;0,L12/H91,""),"")</f>
        <v/>
      </c>
      <c r="N12" s="0"/>
    </row>
    <row r="13" ht="22" customHeight="1">
      <c r="A13" s="0"/>
      <c r="B13" s="19"/>
      <c r="C13" s="19"/>
      <c r="D13" s="19"/>
      <c r="E13" s="20"/>
      <c r="F13" s="22"/>
      <c r="G13" s="23"/>
      <c r="H13" s="30" t="str">
        <f>IF(F13="","",IF(AND(ISNUMBER(F13),ISNUMBER(G13)),ROUND(F13*G13,2),"À compléter"))</f>
        <v/>
      </c>
      <c r="I13" s="0"/>
      <c r="J13" s="19" t="inlineStr">
        <is>
          <t xml:space="preserve">Réserve sèche</t>
        </is>
      </c>
      <c r="K13" s="19"/>
      <c r="L13" s="30" t="str">
        <f>IF(OR(H91="",J13=""),"",SUMIF(C11:C90,J13,H11:H90))</f>
        <v/>
      </c>
      <c r="M13" s="33" t="str">
        <f>IF(ISNUMBER(L13),IF(H91&gt;0,L13/H91,""),"")</f>
        <v/>
      </c>
      <c r="N13" s="0"/>
    </row>
    <row r="14" ht="22" customHeight="1">
      <c r="A14" s="0"/>
      <c r="B14" s="19"/>
      <c r="C14" s="19"/>
      <c r="D14" s="19"/>
      <c r="E14" s="20"/>
      <c r="F14" s="22"/>
      <c r="G14" s="23"/>
      <c r="H14" s="30" t="str">
        <f>IF(F14="","",IF(AND(ISNUMBER(F14),ISNUMBER(G14)),ROUND(F14*G14,2),"À compléter"))</f>
        <v/>
      </c>
      <c r="I14" s="0"/>
      <c r="J14" s="19" t="inlineStr">
        <is>
          <t xml:space="preserve">Cave</t>
        </is>
      </c>
      <c r="K14" s="19"/>
      <c r="L14" s="30" t="str">
        <f>IF(OR(H91="",J14=""),"",SUMIF(C11:C90,J14,H11:H90))</f>
        <v/>
      </c>
      <c r="M14" s="33" t="str">
        <f>IF(ISNUMBER(L14),IF(H91&gt;0,L14/H91,""),"")</f>
        <v/>
      </c>
      <c r="N14" s="0"/>
    </row>
    <row r="15" ht="22" customHeight="1">
      <c r="A15" s="0"/>
      <c r="B15" s="19"/>
      <c r="C15" s="19"/>
      <c r="D15" s="19"/>
      <c r="E15" s="20"/>
      <c r="F15" s="22"/>
      <c r="G15" s="23"/>
      <c r="H15" s="30" t="str">
        <f>IF(F15="","",IF(AND(ISNUMBER(F15),ISNUMBER(G15)),ROUND(F15*G15,2),"À compléter"))</f>
        <v/>
      </c>
      <c r="I15" s="0"/>
      <c r="J15" s="19" t="inlineStr">
        <is>
          <t xml:space="preserve">Cuisine</t>
        </is>
      </c>
      <c r="K15" s="19"/>
      <c r="L15" s="30" t="str">
        <f>IF(OR(H91="",J15=""),"",SUMIF(C11:C90,J15,H11:H90))</f>
        <v/>
      </c>
      <c r="M15" s="33" t="str">
        <f>IF(ISNUMBER(L15),IF(H91&gt;0,L15/H91,""),"")</f>
        <v/>
      </c>
      <c r="N15" s="0"/>
    </row>
    <row r="16" ht="22" customHeight="1">
      <c r="A16" s="0"/>
      <c r="B16" s="19"/>
      <c r="C16" s="19"/>
      <c r="D16" s="19"/>
      <c r="E16" s="20"/>
      <c r="F16" s="22"/>
      <c r="G16" s="23"/>
      <c r="H16" s="30" t="str">
        <f>IF(F16="","",IF(AND(ISNUMBER(F16),ISNUMBER(G16)),ROUND(F16*G16,2),"À compléter"))</f>
        <v/>
      </c>
      <c r="I16" s="0"/>
      <c r="J16" s="19" t="inlineStr">
        <is>
          <t xml:space="preserve">Bar</t>
        </is>
      </c>
      <c r="K16" s="19"/>
      <c r="L16" s="30" t="str">
        <f>IF(OR(H91="",J16=""),"",SUMIF(C11:C90,J16,H11:H90))</f>
        <v/>
      </c>
      <c r="M16" s="33" t="str">
        <f>IF(ISNUMBER(L16),IF(H91&gt;0,L16/H91,""),"")</f>
        <v/>
      </c>
      <c r="N16" s="0"/>
    </row>
    <row r="17" ht="22" customHeight="1">
      <c r="A17" s="0"/>
      <c r="B17" s="19"/>
      <c r="C17" s="19"/>
      <c r="D17" s="19"/>
      <c r="E17" s="20"/>
      <c r="F17" s="22"/>
      <c r="G17" s="23"/>
      <c r="H17" s="30" t="str">
        <f>IF(F17="","",IF(AND(ISNUMBER(F17),ISNUMBER(G17)),ROUND(F17*G17,2),"À compléter"))</f>
        <v/>
      </c>
      <c r="I17" s="0"/>
      <c r="J17" s="19"/>
      <c r="K17" s="19"/>
      <c r="L17" s="30" t="str">
        <f>IF(OR(H91="",J17=""),"",SUMIF(C11:C90,J17,H11:H90))</f>
        <v/>
      </c>
      <c r="M17" s="33" t="str">
        <f>IF(ISNUMBER(L17),IF(H91&gt;0,L17/H91,""),"")</f>
        <v/>
      </c>
      <c r="N17" s="0"/>
    </row>
    <row r="18" ht="22" customHeight="1">
      <c r="A18" s="0"/>
      <c r="B18" s="19"/>
      <c r="C18" s="19"/>
      <c r="D18" s="19"/>
      <c r="E18" s="20"/>
      <c r="F18" s="22"/>
      <c r="G18" s="23"/>
      <c r="H18" s="30" t="str">
        <f>IF(F18="","",IF(AND(ISNUMBER(F18),ISNUMBER(G18)),ROUND(F18*G18,2),"À compléter"))</f>
        <v/>
      </c>
      <c r="I18" s="0"/>
      <c r="J18" s="19"/>
      <c r="K18" s="19"/>
      <c r="L18" s="30" t="str">
        <f>IF(OR(H91="",J18=""),"",SUMIF(C11:C90,J18,H11:H90))</f>
        <v/>
      </c>
      <c r="M18" s="33" t="str">
        <f>IF(ISNUMBER(L18),IF(H91&gt;0,L18/H91,""),"")</f>
        <v/>
      </c>
      <c r="N18" s="0"/>
    </row>
    <row r="19" ht="22" customHeight="1">
      <c r="A19" s="0"/>
      <c r="B19" s="19"/>
      <c r="C19" s="19"/>
      <c r="D19" s="19"/>
      <c r="E19" s="20"/>
      <c r="F19" s="22"/>
      <c r="G19" s="23"/>
      <c r="H19" s="30" t="str">
        <f>IF(F19="","",IF(AND(ISNUMBER(F19),ISNUMBER(G19)),ROUND(F19*G19,2),"À compléter"))</f>
        <v/>
      </c>
      <c r="I19" s="0"/>
      <c r="J19" s="18" t="inlineStr">
        <is>
          <t xml:space="preserve">Sans zone ou hors liste</t>
        </is>
      </c>
      <c r="K19" s="18"/>
      <c r="L19" s="30" t="str">
        <f>IF(H91="","",IF(ROUND(H91-SUM(L11:L18),2)=0,"",ROUND(H91-SUM(L11:L18),2)))</f>
        <v/>
      </c>
      <c r="M19" s="33" t="str">
        <f>IF(ISNUMBER(L19),IF(H91&gt;0,L19/H91,""),"")</f>
        <v/>
      </c>
      <c r="N19" s="0"/>
    </row>
    <row r="20" ht="22" customHeight="1">
      <c r="A20" s="0"/>
      <c r="B20" s="19"/>
      <c r="C20" s="19"/>
      <c r="D20" s="19"/>
      <c r="E20" s="20"/>
      <c r="F20" s="22"/>
      <c r="G20" s="23"/>
      <c r="H20" s="30" t="str">
        <f>IF(F20="","",IF(AND(ISNUMBER(F20),ISNUMBER(G20)),ROUND(F20*G20,2),"À compléter"))</f>
        <v/>
      </c>
      <c r="I20" s="0"/>
      <c r="J20" s="0"/>
      <c r="K20" s="0"/>
      <c r="L20" s="0"/>
      <c r="M20" s="0"/>
      <c r="N20" s="0"/>
    </row>
    <row r="21" ht="22" customHeight="1">
      <c r="A21" s="0"/>
      <c r="B21" s="19"/>
      <c r="C21" s="19"/>
      <c r="D21" s="19"/>
      <c r="E21" s="20"/>
      <c r="F21" s="22"/>
      <c r="G21" s="23"/>
      <c r="H21" s="30" t="str">
        <f>IF(F21="","",IF(AND(ISNUMBER(F21),ISNUMBER(G21)),ROUND(F21*G21,2),"À compléter"))</f>
        <v/>
      </c>
      <c r="I21" s="0"/>
      <c r="J21" s="15" t="inlineStr">
        <is>
          <t xml:space="preserve">Vos familles</t>
        </is>
      </c>
      <c r="K21" s="17" t="inlineStr">
        <is>
          <t xml:space="preserve">Ratio matière</t>
        </is>
      </c>
      <c r="L21" s="16" t="inlineStr">
        <is>
          <t xml:space="preserve">Valeur HT</t>
        </is>
      </c>
      <c r="M21" s="16" t="inlineStr">
        <is>
          <t xml:space="preserve">Part</t>
        </is>
      </c>
      <c r="N21" s="0"/>
    </row>
    <row r="22" ht="22" customHeight="1">
      <c r="A22" s="0"/>
      <c r="B22" s="19"/>
      <c r="C22" s="19"/>
      <c r="D22" s="19"/>
      <c r="E22" s="20"/>
      <c r="F22" s="22"/>
      <c r="G22" s="23"/>
      <c r="H22" s="30" t="str">
        <f>IF(F22="","",IF(AND(ISNUMBER(F22),ISNUMBER(G22)),ROUND(F22*G22,2),"À compléter"))</f>
        <v/>
      </c>
      <c r="I22" s="0"/>
      <c r="J22" s="19" t="inlineStr">
        <is>
          <t xml:space="preserve">Épicerie</t>
        </is>
      </c>
      <c r="K22" s="20" t="inlineStr">
        <is>
          <t xml:space="preserve">oui</t>
        </is>
      </c>
      <c r="L22" s="30" t="str">
        <f>IF(OR(H91="",J22=""),"",SUMIF(D11:D90,J22,H11:H90))</f>
        <v/>
      </c>
      <c r="M22" s="33" t="str">
        <f>IF(ISNUMBER(L22),IF(H91&gt;0,L22/H91,""),"")</f>
        <v/>
      </c>
      <c r="N22" s="0"/>
    </row>
    <row r="23" ht="22" customHeight="1">
      <c r="A23" s="0"/>
      <c r="B23" s="19"/>
      <c r="C23" s="19"/>
      <c r="D23" s="19"/>
      <c r="E23" s="20"/>
      <c r="F23" s="22"/>
      <c r="G23" s="23"/>
      <c r="H23" s="30" t="str">
        <f>IF(F23="","",IF(AND(ISNUMBER(F23),ISNUMBER(G23)),ROUND(F23*G23,2),"À compléter"))</f>
        <v/>
      </c>
      <c r="I23" s="0"/>
      <c r="J23" s="19" t="inlineStr">
        <is>
          <t xml:space="preserve">Frais</t>
        </is>
      </c>
      <c r="K23" s="20" t="inlineStr">
        <is>
          <t xml:space="preserve">oui</t>
        </is>
      </c>
      <c r="L23" s="30" t="str">
        <f>IF(OR(H91="",J23=""),"",SUMIF(D11:D90,J23,H11:H90))</f>
        <v/>
      </c>
      <c r="M23" s="33" t="str">
        <f>IF(ISNUMBER(L23),IF(H91&gt;0,L23/H91,""),"")</f>
        <v/>
      </c>
      <c r="N23" s="0"/>
    </row>
    <row r="24" ht="22" customHeight="1">
      <c r="A24" s="0"/>
      <c r="B24" s="19"/>
      <c r="C24" s="19"/>
      <c r="D24" s="19"/>
      <c r="E24" s="20"/>
      <c r="F24" s="22"/>
      <c r="G24" s="23"/>
      <c r="H24" s="30" t="str">
        <f>IF(F24="","",IF(AND(ISNUMBER(F24),ISNUMBER(G24)),ROUND(F24*G24,2),"À compléter"))</f>
        <v/>
      </c>
      <c r="I24" s="0"/>
      <c r="J24" s="19" t="inlineStr">
        <is>
          <t xml:space="preserve">Surgelé</t>
        </is>
      </c>
      <c r="K24" s="20" t="inlineStr">
        <is>
          <t xml:space="preserve">oui</t>
        </is>
      </c>
      <c r="L24" s="30" t="str">
        <f>IF(OR(H91="",J24=""),"",SUMIF(D11:D90,J24,H11:H90))</f>
        <v/>
      </c>
      <c r="M24" s="33" t="str">
        <f>IF(ISNUMBER(L24),IF(H91&gt;0,L24/H91,""),"")</f>
        <v/>
      </c>
      <c r="N24" s="0"/>
    </row>
    <row r="25" ht="22" customHeight="1">
      <c r="A25" s="0"/>
      <c r="B25" s="19"/>
      <c r="C25" s="19"/>
      <c r="D25" s="19"/>
      <c r="E25" s="20"/>
      <c r="F25" s="22"/>
      <c r="G25" s="23"/>
      <c r="H25" s="30" t="str">
        <f>IF(F25="","",IF(AND(ISNUMBER(F25),ISNUMBER(G25)),ROUND(F25*G25,2),"À compléter"))</f>
        <v/>
      </c>
      <c r="I25" s="0"/>
      <c r="J25" s="19" t="inlineStr">
        <is>
          <t xml:space="preserve">Boissons</t>
        </is>
      </c>
      <c r="K25" s="20" t="inlineStr">
        <is>
          <t xml:space="preserve">oui</t>
        </is>
      </c>
      <c r="L25" s="30" t="str">
        <f>IF(OR(H91="",J25=""),"",SUMIF(D11:D90,J25,H11:H90))</f>
        <v/>
      </c>
      <c r="M25" s="33" t="str">
        <f>IF(ISNUMBER(L25),IF(H91&gt;0,L25/H91,""),"")</f>
        <v/>
      </c>
      <c r="N25" s="0"/>
    </row>
    <row r="26" ht="22" customHeight="1">
      <c r="A26" s="0"/>
      <c r="B26" s="19"/>
      <c r="C26" s="19"/>
      <c r="D26" s="19"/>
      <c r="E26" s="20"/>
      <c r="F26" s="22"/>
      <c r="G26" s="23"/>
      <c r="H26" s="30" t="str">
        <f>IF(F26="","",IF(AND(ISNUMBER(F26),ISNUMBER(G26)),ROUND(F26*G26,2),"À compléter"))</f>
        <v/>
      </c>
      <c r="I26" s="0"/>
      <c r="J26" s="19" t="inlineStr">
        <is>
          <t xml:space="preserve">Emballages</t>
        </is>
      </c>
      <c r="K26" s="20" t="inlineStr">
        <is>
          <t xml:space="preserve">non</t>
        </is>
      </c>
      <c r="L26" s="30" t="str">
        <f>IF(OR(H91="",J26=""),"",SUMIF(D11:D90,J26,H11:H90))</f>
        <v/>
      </c>
      <c r="M26" s="33" t="str">
        <f>IF(ISNUMBER(L26),IF(H91&gt;0,L26/H91,""),"")</f>
        <v/>
      </c>
      <c r="N26" s="0"/>
    </row>
    <row r="27" ht="22" customHeight="1">
      <c r="A27" s="0"/>
      <c r="B27" s="19"/>
      <c r="C27" s="19"/>
      <c r="D27" s="19"/>
      <c r="E27" s="20"/>
      <c r="F27" s="22"/>
      <c r="G27" s="23"/>
      <c r="H27" s="30" t="str">
        <f>IF(F27="","",IF(AND(ISNUMBER(F27),ISNUMBER(G27)),ROUND(F27*G27,2),"À compléter"))</f>
        <v/>
      </c>
      <c r="I27" s="0"/>
      <c r="J27" s="19" t="inlineStr">
        <is>
          <t xml:space="preserve">Entretien</t>
        </is>
      </c>
      <c r="K27" s="20" t="inlineStr">
        <is>
          <t xml:space="preserve">non</t>
        </is>
      </c>
      <c r="L27" s="30" t="str">
        <f>IF(OR(H91="",J27=""),"",SUMIF(D11:D90,J27,H11:H90))</f>
        <v/>
      </c>
      <c r="M27" s="33" t="str">
        <f>IF(ISNUMBER(L27),IF(H91&gt;0,L27/H91,""),"")</f>
        <v/>
      </c>
      <c r="N27" s="0"/>
    </row>
    <row r="28" ht="22" customHeight="1">
      <c r="A28" s="0"/>
      <c r="B28" s="19"/>
      <c r="C28" s="19"/>
      <c r="D28" s="19"/>
      <c r="E28" s="20"/>
      <c r="F28" s="22"/>
      <c r="G28" s="23"/>
      <c r="H28" s="30" t="str">
        <f>IF(F28="","",IF(AND(ISNUMBER(F28),ISNUMBER(G28)),ROUND(F28*G28,2),"À compléter"))</f>
        <v/>
      </c>
      <c r="I28" s="0"/>
      <c r="J28" s="19"/>
      <c r="K28" s="20"/>
      <c r="L28" s="30" t="str">
        <f>IF(OR(H91="",J28=""),"",SUMIF(D11:D90,J28,H11:H90))</f>
        <v/>
      </c>
      <c r="M28" s="33" t="str">
        <f>IF(ISNUMBER(L28),IF(H91&gt;0,L28/H91,""),"")</f>
        <v/>
      </c>
      <c r="N28" s="0"/>
    </row>
    <row r="29" ht="22" customHeight="1">
      <c r="A29" s="0"/>
      <c r="B29" s="19"/>
      <c r="C29" s="19"/>
      <c r="D29" s="19"/>
      <c r="E29" s="20"/>
      <c r="F29" s="22"/>
      <c r="G29" s="23"/>
      <c r="H29" s="30" t="str">
        <f>IF(F29="","",IF(AND(ISNUMBER(F29),ISNUMBER(G29)),ROUND(F29*G29,2),"À compléter"))</f>
        <v/>
      </c>
      <c r="I29" s="0"/>
      <c r="J29" s="19"/>
      <c r="K29" s="20"/>
      <c r="L29" s="30" t="str">
        <f>IF(OR(H91="",J29=""),"",SUMIF(D11:D90,J29,H11:H90))</f>
        <v/>
      </c>
      <c r="M29" s="33" t="str">
        <f>IF(ISNUMBER(L29),IF(H91&gt;0,L29/H91,""),"")</f>
        <v/>
      </c>
      <c r="N29" s="0"/>
    </row>
    <row r="30" ht="22" customHeight="1">
      <c r="A30" s="0"/>
      <c r="B30" s="19"/>
      <c r="C30" s="19"/>
      <c r="D30" s="19"/>
      <c r="E30" s="20"/>
      <c r="F30" s="22"/>
      <c r="G30" s="23"/>
      <c r="H30" s="30" t="str">
        <f>IF(F30="","",IF(AND(ISNUMBER(F30),ISNUMBER(G30)),ROUND(F30*G30,2),"À compléter"))</f>
        <v/>
      </c>
      <c r="I30" s="0"/>
      <c r="J30" s="18" t="inlineStr">
        <is>
          <t xml:space="preserve">Sans famille ou hors liste</t>
        </is>
      </c>
      <c r="K30" s="18"/>
      <c r="L30" s="30" t="str">
        <f>IF(H91="","",IF(ROUND(H91-SUM(L22:L29),2)=0,"",ROUND(H91-SUM(L22:L29),2)))</f>
        <v/>
      </c>
      <c r="M30" s="33" t="str">
        <f>IF(ISNUMBER(L30),IF(H91&gt;0,L30/H91,""),"")</f>
        <v/>
      </c>
      <c r="N30" s="0"/>
    </row>
    <row r="31" ht="22" customHeight="1">
      <c r="A31" s="0"/>
      <c r="B31" s="19"/>
      <c r="C31" s="19"/>
      <c r="D31" s="19"/>
      <c r="E31" s="20"/>
      <c r="F31" s="22"/>
      <c r="G31" s="23"/>
      <c r="H31" s="30" t="str">
        <f>IF(F31="","",IF(AND(ISNUMBER(F31),ISNUMBER(G31)),ROUND(F31*G31,2),"À compléter"))</f>
        <v/>
      </c>
      <c r="I31" s="0"/>
      <c r="J31" s="0"/>
      <c r="K31" s="0"/>
      <c r="L31" s="0"/>
      <c r="M31" s="0"/>
      <c r="N31" s="0"/>
    </row>
    <row r="32" ht="22" customHeight="1">
      <c r="A32" s="0"/>
      <c r="B32" s="19"/>
      <c r="C32" s="19"/>
      <c r="D32" s="19"/>
      <c r="E32" s="20"/>
      <c r="F32" s="22"/>
      <c r="G32" s="23"/>
      <c r="H32" s="30" t="str">
        <f>IF(F32="","",IF(AND(ISNUMBER(F32),ISNUMBER(G32)),ROUND(F32*G32,2),"À compléter"))</f>
        <v/>
      </c>
      <c r="I32" s="0"/>
      <c r="J32" s="15" t="inlineStr">
        <is>
          <t xml:space="preserve">Vos unités</t>
        </is>
      </c>
      <c r="K32" s="15"/>
      <c r="L32" s="0"/>
      <c r="M32" s="0"/>
      <c r="N32" s="0"/>
    </row>
    <row r="33" ht="22" customHeight="1">
      <c r="A33" s="0"/>
      <c r="B33" s="19"/>
      <c r="C33" s="19"/>
      <c r="D33" s="19"/>
      <c r="E33" s="20"/>
      <c r="F33" s="22"/>
      <c r="G33" s="23"/>
      <c r="H33" s="30" t="str">
        <f>IF(F33="","",IF(AND(ISNUMBER(F33),ISNUMBER(G33)),ROUND(F33*G33,2),"À compléter"))</f>
        <v/>
      </c>
      <c r="I33" s="0"/>
      <c r="J33" s="19" t="inlineStr">
        <is>
          <t xml:space="preserve">kg</t>
        </is>
      </c>
      <c r="K33" s="19"/>
      <c r="L33" s="0"/>
      <c r="M33" s="0"/>
      <c r="N33" s="0"/>
    </row>
    <row r="34" ht="22" customHeight="1">
      <c r="A34" s="0"/>
      <c r="B34" s="19"/>
      <c r="C34" s="19"/>
      <c r="D34" s="19"/>
      <c r="E34" s="20"/>
      <c r="F34" s="22"/>
      <c r="G34" s="23"/>
      <c r="H34" s="30" t="str">
        <f>IF(F34="","",IF(AND(ISNUMBER(F34),ISNUMBER(G34)),ROUND(F34*G34,2),"À compléter"))</f>
        <v/>
      </c>
      <c r="I34" s="0"/>
      <c r="J34" s="19" t="inlineStr">
        <is>
          <t xml:space="preserve">L</t>
        </is>
      </c>
      <c r="K34" s="19"/>
      <c r="L34" s="0"/>
      <c r="M34" s="0"/>
      <c r="N34" s="0"/>
    </row>
    <row r="35" ht="22" customHeight="1">
      <c r="A35" s="0"/>
      <c r="B35" s="19"/>
      <c r="C35" s="19"/>
      <c r="D35" s="19"/>
      <c r="E35" s="20"/>
      <c r="F35" s="22"/>
      <c r="G35" s="23"/>
      <c r="H35" s="30" t="str">
        <f>IF(F35="","",IF(AND(ISNUMBER(F35),ISNUMBER(G35)),ROUND(F35*G35,2),"À compléter"))</f>
        <v/>
      </c>
      <c r="I35" s="0"/>
      <c r="J35" s="19" t="inlineStr">
        <is>
          <t xml:space="preserve">pièce</t>
        </is>
      </c>
      <c r="K35" s="19"/>
      <c r="L35" s="0"/>
      <c r="M35" s="0"/>
      <c r="N35" s="0"/>
    </row>
    <row r="36" ht="22" customHeight="1">
      <c r="A36" s="0"/>
      <c r="B36" s="19"/>
      <c r="C36" s="19"/>
      <c r="D36" s="19"/>
      <c r="E36" s="20"/>
      <c r="F36" s="22"/>
      <c r="G36" s="23"/>
      <c r="H36" s="30" t="str">
        <f>IF(F36="","",IF(AND(ISNUMBER(F36),ISNUMBER(G36)),ROUND(F36*G36,2),"À compléter"))</f>
        <v/>
      </c>
      <c r="I36" s="0"/>
      <c r="J36" s="19" t="inlineStr">
        <is>
          <t xml:space="preserve">bouteille</t>
        </is>
      </c>
      <c r="K36" s="19"/>
      <c r="L36" s="0"/>
      <c r="M36" s="0"/>
      <c r="N36" s="0"/>
    </row>
    <row r="37" ht="22" customHeight="1">
      <c r="A37" s="0"/>
      <c r="B37" s="19"/>
      <c r="C37" s="19"/>
      <c r="D37" s="19"/>
      <c r="E37" s="20"/>
      <c r="F37" s="22"/>
      <c r="G37" s="23"/>
      <c r="H37" s="30" t="str">
        <f>IF(F37="","",IF(AND(ISNUMBER(F37),ISNUMBER(G37)),ROUND(F37*G37,2),"À compléter"))</f>
        <v/>
      </c>
      <c r="I37" s="0"/>
      <c r="J37" s="19" t="inlineStr">
        <is>
          <t xml:space="preserve">boîte</t>
        </is>
      </c>
      <c r="K37" s="19"/>
      <c r="L37" s="0"/>
      <c r="M37" s="0"/>
      <c r="N37" s="0"/>
    </row>
    <row r="38" ht="22" customHeight="1">
      <c r="A38" s="0"/>
      <c r="B38" s="19"/>
      <c r="C38" s="19"/>
      <c r="D38" s="19"/>
      <c r="E38" s="20"/>
      <c r="F38" s="22"/>
      <c r="G38" s="23"/>
      <c r="H38" s="30" t="str">
        <f>IF(F38="","",IF(AND(ISNUMBER(F38),ISNUMBER(G38)),ROUND(F38*G38,2),"À compléter"))</f>
        <v/>
      </c>
      <c r="I38" s="0"/>
      <c r="J38" s="19" t="inlineStr">
        <is>
          <t xml:space="preserve">sac</t>
        </is>
      </c>
      <c r="K38" s="19"/>
      <c r="L38" s="0"/>
      <c r="M38" s="0"/>
      <c r="N38" s="0"/>
    </row>
    <row r="39" ht="22" customHeight="1">
      <c r="A39" s="0"/>
      <c r="B39" s="19"/>
      <c r="C39" s="19"/>
      <c r="D39" s="19"/>
      <c r="E39" s="20"/>
      <c r="F39" s="22"/>
      <c r="G39" s="23"/>
      <c r="H39" s="30" t="str">
        <f>IF(F39="","",IF(AND(ISNUMBER(F39),ISNUMBER(G39)),ROUND(F39*G39,2),"À compléter"))</f>
        <v/>
      </c>
      <c r="I39" s="0"/>
      <c r="J39" s="19" t="inlineStr">
        <is>
          <t xml:space="preserve">bidon</t>
        </is>
      </c>
      <c r="K39" s="19"/>
      <c r="L39" s="0"/>
      <c r="M39" s="0"/>
      <c r="N39" s="0"/>
    </row>
    <row r="40" ht="22" customHeight="1">
      <c r="A40" s="0"/>
      <c r="B40" s="19"/>
      <c r="C40" s="19"/>
      <c r="D40" s="19"/>
      <c r="E40" s="20"/>
      <c r="F40" s="22"/>
      <c r="G40" s="23"/>
      <c r="H40" s="30" t="str">
        <f>IF(F40="","",IF(AND(ISNUMBER(F40),ISNUMBER(G40)),ROUND(F40*G40,2),"À compléter"))</f>
        <v/>
      </c>
      <c r="I40" s="0"/>
      <c r="J40" s="19" t="inlineStr">
        <is>
          <t xml:space="preserve">colis</t>
        </is>
      </c>
      <c r="K40" s="19"/>
      <c r="L40" s="0"/>
      <c r="M40" s="0"/>
      <c r="N40" s="0"/>
    </row>
    <row r="41" ht="22" customHeight="1">
      <c r="A41" s="0"/>
      <c r="B41" s="19"/>
      <c r="C41" s="19"/>
      <c r="D41" s="19"/>
      <c r="E41" s="20"/>
      <c r="F41" s="22"/>
      <c r="G41" s="23"/>
      <c r="H41" s="30" t="str">
        <f>IF(F41="","",IF(AND(ISNUMBER(F41),ISNUMBER(G41)),ROUND(F41*G41,2),"À compléter"))</f>
        <v/>
      </c>
      <c r="I41" s="0"/>
      <c r="J41" s="19"/>
      <c r="K41" s="19"/>
      <c r="L41" s="0"/>
      <c r="M41" s="0"/>
      <c r="N41" s="0"/>
    </row>
    <row r="42" ht="22" customHeight="1">
      <c r="A42" s="0"/>
      <c r="B42" s="19"/>
      <c r="C42" s="19"/>
      <c r="D42" s="19"/>
      <c r="E42" s="20"/>
      <c r="F42" s="22"/>
      <c r="G42" s="23"/>
      <c r="H42" s="30" t="str">
        <f>IF(F42="","",IF(AND(ISNUMBER(F42),ISNUMBER(G42)),ROUND(F42*G42,2),"À compléter"))</f>
        <v/>
      </c>
      <c r="I42" s="0"/>
      <c r="J42" s="19"/>
      <c r="K42" s="19"/>
      <c r="L42" s="0"/>
      <c r="M42" s="0"/>
      <c r="N42" s="0"/>
    </row>
    <row r="43" ht="22" customHeight="1">
      <c r="A43" s="0"/>
      <c r="B43" s="19"/>
      <c r="C43" s="19"/>
      <c r="D43" s="19"/>
      <c r="E43" s="20"/>
      <c r="F43" s="22"/>
      <c r="G43" s="23"/>
      <c r="H43" s="30" t="str">
        <f>IF(F43="","",IF(AND(ISNUMBER(F43),ISNUMBER(G43)),ROUND(F43*G43,2),"À compléter"))</f>
        <v/>
      </c>
      <c r="I43" s="0"/>
      <c r="J43" s="0"/>
      <c r="K43" s="0"/>
      <c r="L43" s="0"/>
      <c r="M43" s="0"/>
      <c r="N43" s="0"/>
    </row>
    <row r="44" ht="22" customHeight="1">
      <c r="A44" s="0"/>
      <c r="B44" s="19"/>
      <c r="C44" s="19"/>
      <c r="D44" s="19"/>
      <c r="E44" s="20"/>
      <c r="F44" s="22"/>
      <c r="G44" s="23"/>
      <c r="H44" s="30" t="str">
        <f>IF(F44="","",IF(AND(ISNUMBER(F44),ISNUMBER(G44)),ROUND(F44*G44,2),"À compléter"))</f>
        <v/>
      </c>
      <c r="I44" s="0"/>
      <c r="J44" s="0"/>
      <c r="K44" s="0"/>
      <c r="L44" s="0"/>
      <c r="M44" s="0"/>
      <c r="N44" s="0"/>
    </row>
    <row r="45" ht="22" customHeight="1">
      <c r="A45" s="0"/>
      <c r="B45" s="19"/>
      <c r="C45" s="19"/>
      <c r="D45" s="19"/>
      <c r="E45" s="20"/>
      <c r="F45" s="22"/>
      <c r="G45" s="23"/>
      <c r="H45" s="30" t="str">
        <f>IF(F45="","",IF(AND(ISNUMBER(F45),ISNUMBER(G45)),ROUND(F45*G45,2),"À compléter"))</f>
        <v/>
      </c>
      <c r="I45" s="0"/>
      <c r="J45" s="0"/>
      <c r="K45" s="0"/>
      <c r="L45" s="0"/>
      <c r="M45" s="0"/>
      <c r="N45" s="0"/>
    </row>
    <row r="46" ht="22" customHeight="1">
      <c r="A46" s="0"/>
      <c r="B46" s="19"/>
      <c r="C46" s="19"/>
      <c r="D46" s="19"/>
      <c r="E46" s="20"/>
      <c r="F46" s="22"/>
      <c r="G46" s="23"/>
      <c r="H46" s="30" t="str">
        <f>IF(F46="","",IF(AND(ISNUMBER(F46),ISNUMBER(G46)),ROUND(F46*G46,2),"À compléter"))</f>
        <v/>
      </c>
      <c r="I46" s="0"/>
      <c r="J46" s="0"/>
      <c r="K46" s="0"/>
      <c r="L46" s="0"/>
      <c r="M46" s="0"/>
      <c r="N46" s="0"/>
    </row>
    <row r="47" ht="22" customHeight="1">
      <c r="A47" s="0"/>
      <c r="B47" s="19"/>
      <c r="C47" s="19"/>
      <c r="D47" s="19"/>
      <c r="E47" s="20"/>
      <c r="F47" s="22"/>
      <c r="G47" s="23"/>
      <c r="H47" s="30" t="str">
        <f>IF(F47="","",IF(AND(ISNUMBER(F47),ISNUMBER(G47)),ROUND(F47*G47,2),"À compléter"))</f>
        <v/>
      </c>
      <c r="I47" s="0"/>
      <c r="J47" s="0"/>
      <c r="K47" s="0"/>
      <c r="L47" s="0"/>
      <c r="M47" s="0"/>
      <c r="N47" s="0"/>
    </row>
    <row r="48" ht="22" customHeight="1">
      <c r="A48" s="0"/>
      <c r="B48" s="19"/>
      <c r="C48" s="19"/>
      <c r="D48" s="19"/>
      <c r="E48" s="20"/>
      <c r="F48" s="22"/>
      <c r="G48" s="23"/>
      <c r="H48" s="30" t="str">
        <f>IF(F48="","",IF(AND(ISNUMBER(F48),ISNUMBER(G48)),ROUND(F48*G48,2),"À compléter"))</f>
        <v/>
      </c>
      <c r="I48" s="0"/>
      <c r="J48" s="0"/>
      <c r="K48" s="0"/>
      <c r="L48" s="0"/>
      <c r="M48" s="0"/>
      <c r="N48" s="0"/>
    </row>
    <row r="49" ht="22" customHeight="1">
      <c r="A49" s="0"/>
      <c r="B49" s="19"/>
      <c r="C49" s="19"/>
      <c r="D49" s="19"/>
      <c r="E49" s="20"/>
      <c r="F49" s="22"/>
      <c r="G49" s="23"/>
      <c r="H49" s="30" t="str">
        <f>IF(F49="","",IF(AND(ISNUMBER(F49),ISNUMBER(G49)),ROUND(F49*G49,2),"À compléter"))</f>
        <v/>
      </c>
      <c r="I49" s="0"/>
      <c r="J49" s="0"/>
      <c r="K49" s="0"/>
      <c r="L49" s="0"/>
      <c r="M49" s="0"/>
      <c r="N49" s="0"/>
    </row>
    <row r="50" ht="22" customHeight="1">
      <c r="A50" s="0"/>
      <c r="B50" s="19"/>
      <c r="C50" s="19"/>
      <c r="D50" s="19"/>
      <c r="E50" s="20"/>
      <c r="F50" s="22"/>
      <c r="G50" s="23"/>
      <c r="H50" s="30" t="str">
        <f>IF(F50="","",IF(AND(ISNUMBER(F50),ISNUMBER(G50)),ROUND(F50*G50,2),"À compléter"))</f>
        <v/>
      </c>
      <c r="I50" s="0"/>
      <c r="J50" s="0"/>
      <c r="K50" s="0"/>
      <c r="L50" s="0"/>
      <c r="M50" s="0"/>
      <c r="N50" s="0"/>
    </row>
    <row r="51" ht="22" customHeight="1">
      <c r="A51" s="0"/>
      <c r="B51" s="19"/>
      <c r="C51" s="19"/>
      <c r="D51" s="19"/>
      <c r="E51" s="20"/>
      <c r="F51" s="22"/>
      <c r="G51" s="23"/>
      <c r="H51" s="30" t="str">
        <f>IF(F51="","",IF(AND(ISNUMBER(F51),ISNUMBER(G51)),ROUND(F51*G51,2),"À compléter"))</f>
        <v/>
      </c>
      <c r="I51" s="0"/>
      <c r="J51" s="0"/>
      <c r="K51" s="0"/>
      <c r="L51" s="0"/>
      <c r="M51" s="0"/>
      <c r="N51" s="0"/>
    </row>
    <row r="52" ht="22" customHeight="1">
      <c r="A52" s="0"/>
      <c r="B52" s="19"/>
      <c r="C52" s="19"/>
      <c r="D52" s="19"/>
      <c r="E52" s="20"/>
      <c r="F52" s="22"/>
      <c r="G52" s="23"/>
      <c r="H52" s="30" t="str">
        <f>IF(F52="","",IF(AND(ISNUMBER(F52),ISNUMBER(G52)),ROUND(F52*G52,2),"À compléter"))</f>
        <v/>
      </c>
      <c r="I52" s="0"/>
      <c r="J52" s="0"/>
      <c r="K52" s="0"/>
      <c r="L52" s="0"/>
      <c r="M52" s="0"/>
      <c r="N52" s="0"/>
    </row>
    <row r="53" ht="22" customHeight="1">
      <c r="A53" s="0"/>
      <c r="B53" s="19"/>
      <c r="C53" s="19"/>
      <c r="D53" s="19"/>
      <c r="E53" s="20"/>
      <c r="F53" s="22"/>
      <c r="G53" s="23"/>
      <c r="H53" s="30" t="str">
        <f>IF(F53="","",IF(AND(ISNUMBER(F53),ISNUMBER(G53)),ROUND(F53*G53,2),"À compléter"))</f>
        <v/>
      </c>
      <c r="I53" s="0"/>
      <c r="J53" s="0"/>
      <c r="K53" s="0"/>
      <c r="L53" s="0"/>
      <c r="M53" s="0"/>
      <c r="N53" s="0"/>
    </row>
    <row r="54" ht="22" customHeight="1">
      <c r="A54" s="0"/>
      <c r="B54" s="19"/>
      <c r="C54" s="19"/>
      <c r="D54" s="19"/>
      <c r="E54" s="20"/>
      <c r="F54" s="22"/>
      <c r="G54" s="23"/>
      <c r="H54" s="30" t="str">
        <f>IF(F54="","",IF(AND(ISNUMBER(F54),ISNUMBER(G54)),ROUND(F54*G54,2),"À compléter"))</f>
        <v/>
      </c>
      <c r="I54" s="0"/>
      <c r="J54" s="0"/>
      <c r="K54" s="0"/>
      <c r="L54" s="0"/>
      <c r="M54" s="0"/>
      <c r="N54" s="0"/>
    </row>
    <row r="55" ht="22" customHeight="1">
      <c r="A55" s="0"/>
      <c r="B55" s="19"/>
      <c r="C55" s="19"/>
      <c r="D55" s="19"/>
      <c r="E55" s="20"/>
      <c r="F55" s="22"/>
      <c r="G55" s="23"/>
      <c r="H55" s="30" t="str">
        <f>IF(F55="","",IF(AND(ISNUMBER(F55),ISNUMBER(G55)),ROUND(F55*G55,2),"À compléter"))</f>
        <v/>
      </c>
      <c r="I55" s="0"/>
      <c r="J55" s="0"/>
      <c r="K55" s="0"/>
      <c r="L55" s="0"/>
      <c r="M55" s="0"/>
      <c r="N55" s="0"/>
    </row>
    <row r="56" ht="22" customHeight="1">
      <c r="A56" s="0"/>
      <c r="B56" s="19"/>
      <c r="C56" s="19"/>
      <c r="D56" s="19"/>
      <c r="E56" s="20"/>
      <c r="F56" s="22"/>
      <c r="G56" s="23"/>
      <c r="H56" s="30" t="str">
        <f>IF(F56="","",IF(AND(ISNUMBER(F56),ISNUMBER(G56)),ROUND(F56*G56,2),"À compléter"))</f>
        <v/>
      </c>
      <c r="I56" s="0"/>
      <c r="J56" s="0"/>
      <c r="K56" s="0"/>
      <c r="L56" s="0"/>
      <c r="M56" s="0"/>
      <c r="N56" s="0"/>
    </row>
    <row r="57" ht="22" customHeight="1">
      <c r="A57" s="0"/>
      <c r="B57" s="19"/>
      <c r="C57" s="19"/>
      <c r="D57" s="19"/>
      <c r="E57" s="20"/>
      <c r="F57" s="22"/>
      <c r="G57" s="23"/>
      <c r="H57" s="30" t="str">
        <f>IF(F57="","",IF(AND(ISNUMBER(F57),ISNUMBER(G57)),ROUND(F57*G57,2),"À compléter"))</f>
        <v/>
      </c>
      <c r="I57" s="0"/>
      <c r="J57" s="0"/>
      <c r="K57" s="0"/>
      <c r="L57" s="0"/>
      <c r="M57" s="0"/>
      <c r="N57" s="0"/>
    </row>
    <row r="58" ht="22" customHeight="1">
      <c r="A58" s="0"/>
      <c r="B58" s="19"/>
      <c r="C58" s="19"/>
      <c r="D58" s="19"/>
      <c r="E58" s="20"/>
      <c r="F58" s="22"/>
      <c r="G58" s="23"/>
      <c r="H58" s="30" t="str">
        <f>IF(F58="","",IF(AND(ISNUMBER(F58),ISNUMBER(G58)),ROUND(F58*G58,2),"À compléter"))</f>
        <v/>
      </c>
      <c r="I58" s="0"/>
      <c r="J58" s="0"/>
      <c r="K58" s="0"/>
      <c r="L58" s="0"/>
      <c r="M58" s="0"/>
      <c r="N58" s="0"/>
    </row>
    <row r="59" ht="22" customHeight="1">
      <c r="A59" s="0"/>
      <c r="B59" s="19"/>
      <c r="C59" s="19"/>
      <c r="D59" s="19"/>
      <c r="E59" s="20"/>
      <c r="F59" s="22"/>
      <c r="G59" s="23"/>
      <c r="H59" s="30" t="str">
        <f>IF(F59="","",IF(AND(ISNUMBER(F59),ISNUMBER(G59)),ROUND(F59*G59,2),"À compléter"))</f>
        <v/>
      </c>
      <c r="I59" s="0"/>
      <c r="J59" s="0"/>
      <c r="K59" s="0"/>
      <c r="L59" s="0"/>
      <c r="M59" s="0"/>
      <c r="N59" s="0"/>
    </row>
    <row r="60" ht="22" customHeight="1">
      <c r="A60" s="0"/>
      <c r="B60" s="19"/>
      <c r="C60" s="19"/>
      <c r="D60" s="19"/>
      <c r="E60" s="20"/>
      <c r="F60" s="22"/>
      <c r="G60" s="23"/>
      <c r="H60" s="30" t="str">
        <f>IF(F60="","",IF(AND(ISNUMBER(F60),ISNUMBER(G60)),ROUND(F60*G60,2),"À compléter"))</f>
        <v/>
      </c>
      <c r="I60" s="0"/>
      <c r="J60" s="0"/>
      <c r="K60" s="0"/>
      <c r="L60" s="0"/>
      <c r="M60" s="0"/>
      <c r="N60" s="0"/>
    </row>
    <row r="61" ht="22" customHeight="1">
      <c r="A61" s="0"/>
      <c r="B61" s="19"/>
      <c r="C61" s="19"/>
      <c r="D61" s="19"/>
      <c r="E61" s="20"/>
      <c r="F61" s="22"/>
      <c r="G61" s="23"/>
      <c r="H61" s="30" t="str">
        <f>IF(F61="","",IF(AND(ISNUMBER(F61),ISNUMBER(G61)),ROUND(F61*G61,2),"À compléter"))</f>
        <v/>
      </c>
      <c r="I61" s="0"/>
      <c r="J61" s="0"/>
      <c r="K61" s="0"/>
      <c r="L61" s="0"/>
      <c r="M61" s="0"/>
      <c r="N61" s="0"/>
    </row>
    <row r="62" ht="22" customHeight="1">
      <c r="A62" s="0"/>
      <c r="B62" s="19"/>
      <c r="C62" s="19"/>
      <c r="D62" s="19"/>
      <c r="E62" s="20"/>
      <c r="F62" s="22"/>
      <c r="G62" s="23"/>
      <c r="H62" s="30" t="str">
        <f>IF(F62="","",IF(AND(ISNUMBER(F62),ISNUMBER(G62)),ROUND(F62*G62,2),"À compléter"))</f>
        <v/>
      </c>
      <c r="I62" s="0"/>
      <c r="J62" s="0"/>
      <c r="K62" s="0"/>
      <c r="L62" s="0"/>
      <c r="M62" s="0"/>
      <c r="N62" s="0"/>
    </row>
    <row r="63" ht="22" customHeight="1">
      <c r="A63" s="0"/>
      <c r="B63" s="19"/>
      <c r="C63" s="19"/>
      <c r="D63" s="19"/>
      <c r="E63" s="20"/>
      <c r="F63" s="22"/>
      <c r="G63" s="23"/>
      <c r="H63" s="30" t="str">
        <f>IF(F63="","",IF(AND(ISNUMBER(F63),ISNUMBER(G63)),ROUND(F63*G63,2),"À compléter"))</f>
        <v/>
      </c>
      <c r="I63" s="0"/>
      <c r="J63" s="0"/>
      <c r="K63" s="0"/>
      <c r="L63" s="0"/>
      <c r="M63" s="0"/>
      <c r="N63" s="0"/>
    </row>
    <row r="64" ht="22" customHeight="1">
      <c r="A64" s="0"/>
      <c r="B64" s="19"/>
      <c r="C64" s="19"/>
      <c r="D64" s="19"/>
      <c r="E64" s="20"/>
      <c r="F64" s="22"/>
      <c r="G64" s="23"/>
      <c r="H64" s="30" t="str">
        <f>IF(F64="","",IF(AND(ISNUMBER(F64),ISNUMBER(G64)),ROUND(F64*G64,2),"À compléter"))</f>
        <v/>
      </c>
      <c r="I64" s="0"/>
      <c r="J64" s="0"/>
      <c r="K64" s="0"/>
      <c r="L64" s="0"/>
      <c r="M64" s="0"/>
      <c r="N64" s="0"/>
    </row>
    <row r="65" ht="22" customHeight="1">
      <c r="A65" s="0"/>
      <c r="B65" s="19"/>
      <c r="C65" s="19"/>
      <c r="D65" s="19"/>
      <c r="E65" s="20"/>
      <c r="F65" s="22"/>
      <c r="G65" s="23"/>
      <c r="H65" s="30" t="str">
        <f>IF(F65="","",IF(AND(ISNUMBER(F65),ISNUMBER(G65)),ROUND(F65*G65,2),"À compléter"))</f>
        <v/>
      </c>
      <c r="I65" s="0"/>
      <c r="J65" s="0"/>
      <c r="K65" s="0"/>
      <c r="L65" s="0"/>
      <c r="M65" s="0"/>
      <c r="N65" s="0"/>
    </row>
    <row r="66" ht="22" customHeight="1">
      <c r="A66" s="0"/>
      <c r="B66" s="19"/>
      <c r="C66" s="19"/>
      <c r="D66" s="19"/>
      <c r="E66" s="20"/>
      <c r="F66" s="22"/>
      <c r="G66" s="23"/>
      <c r="H66" s="30" t="str">
        <f>IF(F66="","",IF(AND(ISNUMBER(F66),ISNUMBER(G66)),ROUND(F66*G66,2),"À compléter"))</f>
        <v/>
      </c>
      <c r="I66" s="0"/>
      <c r="J66" s="0"/>
      <c r="K66" s="0"/>
      <c r="L66" s="0"/>
      <c r="M66" s="0"/>
      <c r="N66" s="0"/>
    </row>
    <row r="67" ht="22" customHeight="1">
      <c r="A67" s="0"/>
      <c r="B67" s="19"/>
      <c r="C67" s="19"/>
      <c r="D67" s="19"/>
      <c r="E67" s="20"/>
      <c r="F67" s="22"/>
      <c r="G67" s="23"/>
      <c r="H67" s="30" t="str">
        <f>IF(F67="","",IF(AND(ISNUMBER(F67),ISNUMBER(G67)),ROUND(F67*G67,2),"À compléter"))</f>
        <v/>
      </c>
      <c r="I67" s="0"/>
      <c r="J67" s="0"/>
      <c r="K67" s="0"/>
      <c r="L67" s="0"/>
      <c r="M67" s="0"/>
      <c r="N67" s="0"/>
    </row>
    <row r="68" ht="22" customHeight="1">
      <c r="A68" s="0"/>
      <c r="B68" s="19"/>
      <c r="C68" s="19"/>
      <c r="D68" s="19"/>
      <c r="E68" s="20"/>
      <c r="F68" s="22"/>
      <c r="G68" s="23"/>
      <c r="H68" s="30" t="str">
        <f>IF(F68="","",IF(AND(ISNUMBER(F68),ISNUMBER(G68)),ROUND(F68*G68,2),"À compléter"))</f>
        <v/>
      </c>
      <c r="I68" s="0"/>
      <c r="J68" s="0"/>
      <c r="K68" s="0"/>
      <c r="L68" s="0"/>
      <c r="M68" s="0"/>
      <c r="N68" s="0"/>
    </row>
    <row r="69" ht="22" customHeight="1">
      <c r="A69" s="0"/>
      <c r="B69" s="19"/>
      <c r="C69" s="19"/>
      <c r="D69" s="19"/>
      <c r="E69" s="20"/>
      <c r="F69" s="22"/>
      <c r="G69" s="23"/>
      <c r="H69" s="30" t="str">
        <f>IF(F69="","",IF(AND(ISNUMBER(F69),ISNUMBER(G69)),ROUND(F69*G69,2),"À compléter"))</f>
        <v/>
      </c>
      <c r="I69" s="0"/>
      <c r="J69" s="0"/>
      <c r="K69" s="0"/>
      <c r="L69" s="0"/>
      <c r="M69" s="0"/>
      <c r="N69" s="0"/>
    </row>
    <row r="70" ht="22" customHeight="1">
      <c r="A70" s="0"/>
      <c r="B70" s="19"/>
      <c r="C70" s="19"/>
      <c r="D70" s="19"/>
      <c r="E70" s="20"/>
      <c r="F70" s="22"/>
      <c r="G70" s="23"/>
      <c r="H70" s="30" t="str">
        <f>IF(F70="","",IF(AND(ISNUMBER(F70),ISNUMBER(G70)),ROUND(F70*G70,2),"À compléter"))</f>
        <v/>
      </c>
      <c r="I70" s="0"/>
      <c r="J70" s="0"/>
      <c r="K70" s="0"/>
      <c r="L70" s="0"/>
      <c r="M70" s="0"/>
      <c r="N70" s="0"/>
    </row>
    <row r="71" ht="22" customHeight="1">
      <c r="A71" s="0"/>
      <c r="B71" s="19"/>
      <c r="C71" s="19"/>
      <c r="D71" s="19"/>
      <c r="E71" s="20"/>
      <c r="F71" s="22"/>
      <c r="G71" s="23"/>
      <c r="H71" s="30" t="str">
        <f>IF(F71="","",IF(AND(ISNUMBER(F71),ISNUMBER(G71)),ROUND(F71*G71,2),"À compléter"))</f>
        <v/>
      </c>
      <c r="I71" s="0"/>
      <c r="J71" s="0"/>
      <c r="K71" s="0"/>
      <c r="L71" s="0"/>
      <c r="M71" s="0"/>
      <c r="N71" s="0"/>
    </row>
    <row r="72" ht="22" customHeight="1">
      <c r="A72" s="0"/>
      <c r="B72" s="19"/>
      <c r="C72" s="19"/>
      <c r="D72" s="19"/>
      <c r="E72" s="20"/>
      <c r="F72" s="22"/>
      <c r="G72" s="23"/>
      <c r="H72" s="30" t="str">
        <f>IF(F72="","",IF(AND(ISNUMBER(F72),ISNUMBER(G72)),ROUND(F72*G72,2),"À compléter"))</f>
        <v/>
      </c>
      <c r="I72" s="0"/>
      <c r="J72" s="0"/>
      <c r="K72" s="0"/>
      <c r="L72" s="0"/>
      <c r="M72" s="0"/>
      <c r="N72" s="0"/>
    </row>
    <row r="73" ht="22" customHeight="1">
      <c r="A73" s="0"/>
      <c r="B73" s="19"/>
      <c r="C73" s="19"/>
      <c r="D73" s="19"/>
      <c r="E73" s="20"/>
      <c r="F73" s="22"/>
      <c r="G73" s="23"/>
      <c r="H73" s="30" t="str">
        <f>IF(F73="","",IF(AND(ISNUMBER(F73),ISNUMBER(G73)),ROUND(F73*G73,2),"À compléter"))</f>
        <v/>
      </c>
      <c r="I73" s="0"/>
      <c r="J73" s="0"/>
      <c r="K73" s="0"/>
      <c r="L73" s="0"/>
      <c r="M73" s="0"/>
      <c r="N73" s="0"/>
    </row>
    <row r="74" ht="22" customHeight="1">
      <c r="A74" s="0"/>
      <c r="B74" s="19"/>
      <c r="C74" s="19"/>
      <c r="D74" s="19"/>
      <c r="E74" s="20"/>
      <c r="F74" s="22"/>
      <c r="G74" s="23"/>
      <c r="H74" s="30" t="str">
        <f>IF(F74="","",IF(AND(ISNUMBER(F74),ISNUMBER(G74)),ROUND(F74*G74,2),"À compléter"))</f>
        <v/>
      </c>
      <c r="I74" s="0"/>
      <c r="J74" s="0"/>
      <c r="K74" s="0"/>
      <c r="L74" s="0"/>
      <c r="M74" s="0"/>
      <c r="N74" s="0"/>
    </row>
    <row r="75" ht="22" customHeight="1">
      <c r="A75" s="0"/>
      <c r="B75" s="19"/>
      <c r="C75" s="19"/>
      <c r="D75" s="19"/>
      <c r="E75" s="20"/>
      <c r="F75" s="22"/>
      <c r="G75" s="23"/>
      <c r="H75" s="30" t="str">
        <f>IF(F75="","",IF(AND(ISNUMBER(F75),ISNUMBER(G75)),ROUND(F75*G75,2),"À compléter"))</f>
        <v/>
      </c>
      <c r="I75" s="0"/>
      <c r="J75" s="0"/>
      <c r="K75" s="0"/>
      <c r="L75" s="0"/>
      <c r="M75" s="0"/>
      <c r="N75" s="0"/>
    </row>
    <row r="76" ht="22" customHeight="1">
      <c r="A76" s="0"/>
      <c r="B76" s="19"/>
      <c r="C76" s="19"/>
      <c r="D76" s="19"/>
      <c r="E76" s="20"/>
      <c r="F76" s="22"/>
      <c r="G76" s="23"/>
      <c r="H76" s="30" t="str">
        <f>IF(F76="","",IF(AND(ISNUMBER(F76),ISNUMBER(G76)),ROUND(F76*G76,2),"À compléter"))</f>
        <v/>
      </c>
      <c r="I76" s="0"/>
      <c r="J76" s="0"/>
      <c r="K76" s="0"/>
      <c r="L76" s="0"/>
      <c r="M76" s="0"/>
      <c r="N76" s="0"/>
    </row>
    <row r="77" ht="22" customHeight="1">
      <c r="A77" s="0"/>
      <c r="B77" s="19"/>
      <c r="C77" s="19"/>
      <c r="D77" s="19"/>
      <c r="E77" s="20"/>
      <c r="F77" s="22"/>
      <c r="G77" s="23"/>
      <c r="H77" s="30" t="str">
        <f>IF(F77="","",IF(AND(ISNUMBER(F77),ISNUMBER(G77)),ROUND(F77*G77,2),"À compléter"))</f>
        <v/>
      </c>
      <c r="I77" s="0"/>
      <c r="J77" s="0"/>
      <c r="K77" s="0"/>
      <c r="L77" s="0"/>
      <c r="M77" s="0"/>
      <c r="N77" s="0"/>
    </row>
    <row r="78" ht="22" customHeight="1">
      <c r="A78" s="0"/>
      <c r="B78" s="19"/>
      <c r="C78" s="19"/>
      <c r="D78" s="19"/>
      <c r="E78" s="20"/>
      <c r="F78" s="22"/>
      <c r="G78" s="23"/>
      <c r="H78" s="30" t="str">
        <f>IF(F78="","",IF(AND(ISNUMBER(F78),ISNUMBER(G78)),ROUND(F78*G78,2),"À compléter"))</f>
        <v/>
      </c>
      <c r="I78" s="0"/>
      <c r="J78" s="0"/>
      <c r="K78" s="0"/>
      <c r="L78" s="0"/>
      <c r="M78" s="0"/>
      <c r="N78" s="0"/>
    </row>
    <row r="79" ht="22" customHeight="1">
      <c r="A79" s="0"/>
      <c r="B79" s="19"/>
      <c r="C79" s="19"/>
      <c r="D79" s="19"/>
      <c r="E79" s="20"/>
      <c r="F79" s="22"/>
      <c r="G79" s="23"/>
      <c r="H79" s="30" t="str">
        <f>IF(F79="","",IF(AND(ISNUMBER(F79),ISNUMBER(G79)),ROUND(F79*G79,2),"À compléter"))</f>
        <v/>
      </c>
      <c r="I79" s="0"/>
      <c r="J79" s="0"/>
      <c r="K79" s="0"/>
      <c r="L79" s="0"/>
      <c r="M79" s="0"/>
      <c r="N79" s="0"/>
    </row>
    <row r="80" ht="22" customHeight="1">
      <c r="A80" s="0"/>
      <c r="B80" s="19"/>
      <c r="C80" s="19"/>
      <c r="D80" s="19"/>
      <c r="E80" s="20"/>
      <c r="F80" s="22"/>
      <c r="G80" s="23"/>
      <c r="H80" s="30" t="str">
        <f>IF(F80="","",IF(AND(ISNUMBER(F80),ISNUMBER(G80)),ROUND(F80*G80,2),"À compléter"))</f>
        <v/>
      </c>
      <c r="I80" s="0"/>
      <c r="J80" s="0"/>
      <c r="K80" s="0"/>
      <c r="L80" s="0"/>
      <c r="M80" s="0"/>
      <c r="N80" s="0"/>
    </row>
    <row r="81" ht="22" customHeight="1">
      <c r="A81" s="0"/>
      <c r="B81" s="19"/>
      <c r="C81" s="19"/>
      <c r="D81" s="19"/>
      <c r="E81" s="20"/>
      <c r="F81" s="22"/>
      <c r="G81" s="23"/>
      <c r="H81" s="30" t="str">
        <f>IF(F81="","",IF(AND(ISNUMBER(F81),ISNUMBER(G81)),ROUND(F81*G81,2),"À compléter"))</f>
        <v/>
      </c>
      <c r="I81" s="0"/>
      <c r="J81" s="0"/>
      <c r="K81" s="0"/>
      <c r="L81" s="0"/>
      <c r="M81" s="0"/>
      <c r="N81" s="0"/>
    </row>
    <row r="82" ht="22" customHeight="1">
      <c r="A82" s="0"/>
      <c r="B82" s="19"/>
      <c r="C82" s="19"/>
      <c r="D82" s="19"/>
      <c r="E82" s="20"/>
      <c r="F82" s="22"/>
      <c r="G82" s="23"/>
      <c r="H82" s="30" t="str">
        <f>IF(F82="","",IF(AND(ISNUMBER(F82),ISNUMBER(G82)),ROUND(F82*G82,2),"À compléter"))</f>
        <v/>
      </c>
      <c r="I82" s="0"/>
      <c r="J82" s="0"/>
      <c r="K82" s="0"/>
      <c r="L82" s="0"/>
      <c r="M82" s="0"/>
      <c r="N82" s="0"/>
    </row>
    <row r="83" ht="22" customHeight="1">
      <c r="A83" s="0"/>
      <c r="B83" s="19"/>
      <c r="C83" s="19"/>
      <c r="D83" s="19"/>
      <c r="E83" s="20"/>
      <c r="F83" s="22"/>
      <c r="G83" s="23"/>
      <c r="H83" s="30" t="str">
        <f>IF(F83="","",IF(AND(ISNUMBER(F83),ISNUMBER(G83)),ROUND(F83*G83,2),"À compléter"))</f>
        <v/>
      </c>
      <c r="I83" s="0"/>
      <c r="J83" s="0"/>
      <c r="K83" s="0"/>
      <c r="L83" s="0"/>
      <c r="M83" s="0"/>
      <c r="N83" s="0"/>
    </row>
    <row r="84" ht="22" customHeight="1">
      <c r="A84" s="0"/>
      <c r="B84" s="19"/>
      <c r="C84" s="19"/>
      <c r="D84" s="19"/>
      <c r="E84" s="20"/>
      <c r="F84" s="22"/>
      <c r="G84" s="23"/>
      <c r="H84" s="30" t="str">
        <f>IF(F84="","",IF(AND(ISNUMBER(F84),ISNUMBER(G84)),ROUND(F84*G84,2),"À compléter"))</f>
        <v/>
      </c>
      <c r="I84" s="0"/>
      <c r="J84" s="0"/>
      <c r="K84" s="0"/>
      <c r="L84" s="0"/>
      <c r="M84" s="0"/>
      <c r="N84" s="0"/>
    </row>
    <row r="85" ht="22" customHeight="1">
      <c r="A85" s="0"/>
      <c r="B85" s="19"/>
      <c r="C85" s="19"/>
      <c r="D85" s="19"/>
      <c r="E85" s="20"/>
      <c r="F85" s="22"/>
      <c r="G85" s="23"/>
      <c r="H85" s="30" t="str">
        <f>IF(F85="","",IF(AND(ISNUMBER(F85),ISNUMBER(G85)),ROUND(F85*G85,2),"À compléter"))</f>
        <v/>
      </c>
      <c r="I85" s="0"/>
      <c r="J85" s="0"/>
      <c r="K85" s="0"/>
      <c r="L85" s="0"/>
      <c r="M85" s="0"/>
      <c r="N85" s="0"/>
    </row>
    <row r="86" ht="22" customHeight="1">
      <c r="A86" s="0"/>
      <c r="B86" s="19"/>
      <c r="C86" s="19"/>
      <c r="D86" s="19"/>
      <c r="E86" s="20"/>
      <c r="F86" s="22"/>
      <c r="G86" s="23"/>
      <c r="H86" s="30" t="str">
        <f>IF(F86="","",IF(AND(ISNUMBER(F86),ISNUMBER(G86)),ROUND(F86*G86,2),"À compléter"))</f>
        <v/>
      </c>
      <c r="I86" s="0"/>
      <c r="J86" s="0"/>
      <c r="K86" s="0"/>
      <c r="L86" s="0"/>
      <c r="M86" s="0"/>
      <c r="N86" s="0"/>
    </row>
    <row r="87" ht="22" customHeight="1">
      <c r="A87" s="0"/>
      <c r="B87" s="19"/>
      <c r="C87" s="19"/>
      <c r="D87" s="19"/>
      <c r="E87" s="20"/>
      <c r="F87" s="22"/>
      <c r="G87" s="23"/>
      <c r="H87" s="30" t="str">
        <f>IF(F87="","",IF(AND(ISNUMBER(F87),ISNUMBER(G87)),ROUND(F87*G87,2),"À compléter"))</f>
        <v/>
      </c>
      <c r="I87" s="0"/>
      <c r="J87" s="0"/>
      <c r="K87" s="0"/>
      <c r="L87" s="0"/>
      <c r="M87" s="0"/>
      <c r="N87" s="0"/>
    </row>
    <row r="88" ht="22" customHeight="1">
      <c r="A88" s="0"/>
      <c r="B88" s="19"/>
      <c r="C88" s="19"/>
      <c r="D88" s="19"/>
      <c r="E88" s="20"/>
      <c r="F88" s="22"/>
      <c r="G88" s="23"/>
      <c r="H88" s="30" t="str">
        <f>IF(F88="","",IF(AND(ISNUMBER(F88),ISNUMBER(G88)),ROUND(F88*G88,2),"À compléter"))</f>
        <v/>
      </c>
      <c r="I88" s="0"/>
      <c r="J88" s="0"/>
      <c r="K88" s="0"/>
      <c r="L88" s="0"/>
      <c r="M88" s="0"/>
      <c r="N88" s="0"/>
    </row>
    <row r="89" ht="22" customHeight="1">
      <c r="A89" s="0"/>
      <c r="B89" s="19"/>
      <c r="C89" s="19"/>
      <c r="D89" s="19"/>
      <c r="E89" s="20"/>
      <c r="F89" s="22"/>
      <c r="G89" s="23"/>
      <c r="H89" s="30" t="str">
        <f>IF(F89="","",IF(AND(ISNUMBER(F89),ISNUMBER(G89)),ROUND(F89*G89,2),"À compléter"))</f>
        <v/>
      </c>
      <c r="I89" s="0"/>
      <c r="J89" s="0"/>
      <c r="K89" s="0"/>
      <c r="L89" s="0"/>
      <c r="M89" s="0"/>
      <c r="N89" s="0"/>
    </row>
    <row r="90" ht="22" customHeight="1">
      <c r="A90" s="0"/>
      <c r="B90" s="19"/>
      <c r="C90" s="19"/>
      <c r="D90" s="19"/>
      <c r="E90" s="20"/>
      <c r="F90" s="22"/>
      <c r="G90" s="23"/>
      <c r="H90" s="30" t="str">
        <f>IF(F90="","",IF(AND(ISNUMBER(F90),ISNUMBER(G90)),ROUND(F90*G90,2),"À compléter"))</f>
        <v/>
      </c>
      <c r="I90" s="0"/>
      <c r="J90" s="0"/>
      <c r="K90" s="0"/>
      <c r="L90" s="0"/>
      <c r="M90" s="0"/>
      <c r="N90" s="0"/>
    </row>
    <row r="91" ht="26" customHeight="1">
      <c r="A91" s="0"/>
      <c r="B91" s="35" t="inlineStr">
        <is>
          <t xml:space="preserve">Valeur totale de votre stock (HT)</t>
        </is>
      </c>
      <c r="C91" s="35"/>
      <c r="D91" s="35"/>
      <c r="E91" s="35"/>
      <c r="F91" s="35"/>
      <c r="G91" s="35"/>
      <c r="H91" s="36" t="str">
        <f>IF(COUNT(H11:H90)=0,"",SUM(H11:H90))</f>
        <v/>
      </c>
      <c r="I91" s="0"/>
      <c r="J91" s="0"/>
      <c r="K91" s="0"/>
      <c r="L91" s="0"/>
      <c r="M91" s="0"/>
      <c r="N91" s="0"/>
    </row>
    <row r="92" ht="12" customHeight="1">
      <c r="A92" s="0"/>
      <c r="B92" s="0"/>
      <c r="C92" s="0"/>
      <c r="D92" s="0"/>
      <c r="E92" s="0"/>
      <c r="F92" s="0"/>
      <c r="G92" s="0"/>
      <c r="H92" s="0"/>
      <c r="I92" s="0"/>
      <c r="J92" s="0"/>
      <c r="K92" s="0"/>
      <c r="L92" s="0"/>
      <c r="M92" s="0"/>
      <c r="N92" s="0"/>
    </row>
    <row r="93" ht="30" customHeight="1">
      <c r="A93" s="0"/>
      <c r="B93" s="4" t="inlineStr">
        <is>
          <t xml:space="preserve">Zones, familles et unités : renommez les cases blanches de droite, les listes déroulantes et les totaux suivent. Prix d’achat hors taxes, le dernier de vos factures, pour une unité comptée : au kilo si vous comptez en kilos. Produit entamé : la part qui reste (0,5 sac). Ce classeur donne la valeur de votre stock, il ne remplace pas la comptabilité.</t>
        </is>
      </c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0"/>
    </row>
    <row r="94" ht="24" customHeight="1">
      <c r="A94" s="0"/>
      <c r="B94" s="5" t="inlineStr">
        <is>
          <t xml:space="preserve">Dans Toby Pro, l’inventaire se compte au téléphone : vos ingrédients et leurs prix y sont déjà → tobyapp.fr</t>
        </is>
      </c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0"/>
    </row>
    <row r="95" ht="20" customHeight="1">
      <c r="A95" s="0"/>
      <c r="B95" s="4" t="inlineStr">
        <is>
          <t xml:space="preserve">Vos marges, sans les maths.  ·  Mode d’emploi : tobyapp.fr/modeles/fiche-inventaire-restaurant  ·  Libre de reproduction et d’usage en formation, avec mention de la source tobyapp.fr.</t>
        </is>
      </c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0"/>
    </row>
    <row r="96">
      <c r="A96" s="0"/>
      <c r="B96" s="0"/>
      <c r="C96" s="0"/>
      <c r="D96" s="0"/>
      <c r="E96" s="0"/>
      <c r="F96" s="0"/>
      <c r="G96" s="0"/>
      <c r="H96" s="0"/>
      <c r="I96" s="0"/>
      <c r="J96" s="0"/>
      <c r="K96" s="0"/>
      <c r="L96" s="0"/>
      <c r="M96" s="0"/>
      <c r="N96" s="0"/>
    </row>
    <row r="97">
      <c r="A97" s="0"/>
      <c r="B97" s="0"/>
      <c r="C97" s="0"/>
      <c r="D97" s="0"/>
      <c r="E97" s="0"/>
      <c r="F97" s="0"/>
      <c r="G97" s="0"/>
      <c r="H97" s="0"/>
      <c r="I97" s="0"/>
      <c r="J97" s="0"/>
      <c r="K97" s="0"/>
      <c r="L97" s="0"/>
      <c r="M97" s="0"/>
      <c r="N97" s="0"/>
    </row>
  </sheetData>
  <mergeCells count="37">
    <mergeCell ref="B2:M2"/>
    <mergeCell ref="B3:M3"/>
    <mergeCell ref="B4:M4"/>
    <mergeCell ref="B6:H6"/>
    <mergeCell ref="C7:D7"/>
    <mergeCell ref="E7:F7"/>
    <mergeCell ref="G7:H7"/>
    <mergeCell ref="C8:D8"/>
    <mergeCell ref="B91:G91"/>
    <mergeCell ref="J6:M6"/>
    <mergeCell ref="K7:L7"/>
    <mergeCell ref="K8:L8"/>
    <mergeCell ref="J9:M9"/>
    <mergeCell ref="J10:K10"/>
    <mergeCell ref="J11:K11"/>
    <mergeCell ref="J12:K12"/>
    <mergeCell ref="J13:K13"/>
    <mergeCell ref="J14:K14"/>
    <mergeCell ref="J15:K15"/>
    <mergeCell ref="J16:K16"/>
    <mergeCell ref="J17:K17"/>
    <mergeCell ref="J18:K18"/>
    <mergeCell ref="J19:K19"/>
    <mergeCell ref="J32:K32"/>
    <mergeCell ref="J33:K33"/>
    <mergeCell ref="J34:K34"/>
    <mergeCell ref="J35:K35"/>
    <mergeCell ref="J36:K36"/>
    <mergeCell ref="J37:K37"/>
    <mergeCell ref="J38:K38"/>
    <mergeCell ref="J39:K39"/>
    <mergeCell ref="J40:K40"/>
    <mergeCell ref="J41:K41"/>
    <mergeCell ref="J42:K42"/>
    <mergeCell ref="B93:M93"/>
    <mergeCell ref="B94:M94"/>
    <mergeCell ref="B95:M95"/>
  </mergeCells>
  <conditionalFormatting sqref="H11:H90">
    <cfRule type="expression" dxfId="3" priority="1">
      <formula>H11="À compléter"</formula>
    </cfRule>
  </conditionalFormatting>
  <conditionalFormatting sqref="L19:M19">
    <cfRule type="expression" dxfId="3" priority="2">
      <formula>ISNUMBER($L$19)</formula>
    </cfRule>
  </conditionalFormatting>
  <conditionalFormatting sqref="L30:M30">
    <cfRule type="expression" dxfId="3" priority="3">
      <formula>ISNUMBER($L$30)</formula>
    </cfRule>
  </conditionalFormatting>
  <dataValidations count="4">
    <dataValidation type="list" allowBlank="1" showErrorMessage="0" sqref="C11:C90">
      <formula1>$J$11:$J$18</formula1>
    </dataValidation>
    <dataValidation type="list" allowBlank="1" showErrorMessage="0" sqref="D11:D90">
      <formula1>$J$22:$J$29</formula1>
    </dataValidation>
    <dataValidation type="list" allowBlank="1" showErrorMessage="0" sqref="K22:K29">
      <formula1>"oui,non"</formula1>
    </dataValidation>
    <dataValidation type="list" allowBlank="1" showErrorMessage="0" sqref="E11:E90">
      <formula1>$J$33:$J$42</formula1>
    </dataValidation>
  </dataValidations>
  <hyperlinks>
    <hyperlink ref="B94" r:id="rId1"/>
  </hyperlinks>
  <pageMargins left="0.4" right="0.4" top="0.5" bottom="0.5" header="0.3" footer="0.3"/>
  <pageSetup paperSize="9" orientation="landscape" fitToWidth="1" fitToHeight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A6532D"/>
    <pageSetUpPr fitToPage="1"/>
  </sheetPr>
  <dimension ref="A1:J24"/>
  <sheetViews>
    <sheetView showGridLines="0" workbookViewId="0"/>
  </sheetViews>
  <sheetFormatPr baseColWidth="8" defaultRowHeight="18" customHeight="1"/>
  <cols>
    <col min="1" max="1" width="2.5" style="0" customWidth="1"/>
    <col min="2" max="2" width="48" style="0" customWidth="1"/>
    <col min="3" max="3" width="15" style="0" customWidth="1"/>
    <col min="4" max="4" width="14" style="0" customWidth="1"/>
    <col min="5" max="5" width="14" style="0" customWidth="1"/>
    <col min="6" max="6" width="14" style="0" customWidth="1"/>
    <col min="7" max="7" width="14" style="0" customWidth="1"/>
    <col min="8" max="8" width="14" style="0" customWidth="1"/>
    <col min="9" max="9" width="14" style="0" customWidth="1"/>
    <col min="10" max="10" width="2.5" style="0" customWidth="1"/>
    <col min="11" max="16384" width="10" style="0"/>
  </cols>
  <sheetData>
    <row r="1" ht="9" customHeight="1">
      <c r="A1" s="0"/>
      <c r="B1" s="0"/>
      <c r="C1" s="0"/>
      <c r="D1" s="0"/>
      <c r="E1" s="0"/>
      <c r="F1" s="0"/>
      <c r="G1" s="0"/>
      <c r="H1" s="0"/>
      <c r="I1" s="0"/>
      <c r="J1" s="0"/>
    </row>
    <row r="2" ht="22" customHeight="1">
      <c r="A2" s="0"/>
      <c r="B2" s="11" t="inlineStr">
        <is>
          <t xml:space="preserve">MODÈLE GRATUIT · TOBYAPP.FR</t>
        </is>
      </c>
      <c r="C2" s="11"/>
      <c r="D2" s="11"/>
      <c r="E2" s="11"/>
      <c r="F2" s="11"/>
      <c r="G2" s="11"/>
      <c r="H2" s="11"/>
      <c r="I2" s="11"/>
      <c r="J2" s="0"/>
    </row>
    <row r="3" ht="32" customHeight="1">
      <c r="A3" s="0"/>
      <c r="B3" s="12" t="inlineStr">
        <is>
          <t xml:space="preserve">Votre ratio matière réel</t>
        </is>
      </c>
      <c r="C3" s="12"/>
      <c r="D3" s="12"/>
      <c r="E3" s="12"/>
      <c r="F3" s="12"/>
      <c r="G3" s="12"/>
      <c r="H3" s="12"/>
      <c r="I3" s="12"/>
      <c r="J3" s="0"/>
    </row>
    <row r="4" ht="26" customHeight="1">
      <c r="A4" s="0"/>
      <c r="B4" s="13" t="inlineStr">
        <is>
          <t xml:space="preserve">Deux inventaires de suite donnent votre consommation. Une colonne par période : la première est un exemple, les suivantes sont à vous.</t>
        </is>
      </c>
      <c r="C4" s="13"/>
      <c r="D4" s="13"/>
      <c r="E4" s="13"/>
      <c r="F4" s="13"/>
      <c r="G4" s="13"/>
      <c r="H4" s="13"/>
      <c r="I4" s="13"/>
      <c r="J4" s="0"/>
    </row>
    <row r="5" ht="12" customHeight="1">
      <c r="A5" s="0"/>
      <c r="B5" s="0"/>
      <c r="C5" s="0"/>
      <c r="D5" s="0"/>
      <c r="E5" s="0"/>
      <c r="F5" s="0"/>
      <c r="G5" s="0"/>
      <c r="H5" s="0"/>
      <c r="I5" s="0"/>
      <c r="J5" s="0"/>
    </row>
    <row r="6" ht="28" customHeight="1">
      <c r="A6" s="0"/>
      <c r="B6" s="8" t="inlineStr">
        <is>
          <t xml:space="preserve">1 · Votre consommation (montants hors taxes)</t>
        </is>
      </c>
      <c r="C6" s="8"/>
      <c r="D6" s="8"/>
      <c r="E6" s="8"/>
      <c r="F6" s="8"/>
      <c r="G6" s="8"/>
      <c r="H6" s="8"/>
      <c r="I6" s="8"/>
      <c r="J6" s="0"/>
    </row>
    <row r="7" ht="26" customHeight="1">
      <c r="A7" s="0"/>
      <c r="B7" s="15"/>
      <c r="C7" s="17" t="inlineStr">
        <is>
          <t xml:space="preserve">Exemple</t>
        </is>
      </c>
      <c r="D7" s="17" t="inlineStr">
        <is>
          <t xml:space="preserve">Période 1</t>
        </is>
      </c>
      <c r="E7" s="17" t="inlineStr">
        <is>
          <t xml:space="preserve">Période 2</t>
        </is>
      </c>
      <c r="F7" s="17" t="inlineStr">
        <is>
          <t xml:space="preserve">Période 3</t>
        </is>
      </c>
      <c r="G7" s="17" t="inlineStr">
        <is>
          <t xml:space="preserve">Période 4</t>
        </is>
      </c>
      <c r="H7" s="17" t="inlineStr">
        <is>
          <t xml:space="preserve">Période 5</t>
        </is>
      </c>
      <c r="I7" s="17" t="inlineStr">
        <is>
          <t xml:space="preserve">Période 6</t>
        </is>
      </c>
      <c r="J7" s="0"/>
    </row>
    <row r="8" ht="24" customHeight="1">
      <c r="A8" s="0"/>
      <c r="B8" s="18" t="inlineStr">
        <is>
          <t xml:space="preserve">Période (mois ou dates)</t>
        </is>
      </c>
      <c r="C8" s="20" t="inlineStr">
        <is>
          <t xml:space="preserve">Septembre</t>
        </is>
      </c>
      <c r="D8" s="20"/>
      <c r="E8" s="20"/>
      <c r="F8" s="20"/>
      <c r="G8" s="20"/>
      <c r="H8" s="20"/>
      <c r="I8" s="20"/>
      <c r="J8" s="0"/>
    </row>
    <row r="9" ht="24" customHeight="1">
      <c r="A9" s="0"/>
      <c r="B9" s="18" t="inlineStr">
        <is>
          <t xml:space="preserve">Stock de début : la valeur de l’inventaire précédent</t>
        </is>
      </c>
      <c r="C9" s="23">
        <v>1180</v>
      </c>
      <c r="D9" s="23"/>
      <c r="E9" s="23"/>
      <c r="F9" s="23"/>
      <c r="G9" s="23"/>
      <c r="H9" s="23"/>
      <c r="I9" s="23"/>
      <c r="J9" s="0"/>
    </row>
    <row r="10" ht="24" customHeight="1">
      <c r="A10" s="0"/>
      <c r="B10" s="18" t="inlineStr">
        <is>
          <t xml:space="preserve">+ Achats de la période</t>
        </is>
      </c>
      <c r="C10" s="23">
        <v>6240</v>
      </c>
      <c r="D10" s="23"/>
      <c r="E10" s="23"/>
      <c r="F10" s="23"/>
      <c r="G10" s="23"/>
      <c r="H10" s="23"/>
      <c r="I10" s="23"/>
      <c r="J10" s="0"/>
    </row>
    <row r="11" ht="24" customHeight="1">
      <c r="A11" s="0"/>
      <c r="B11" s="18" t="inlineStr">
        <is>
          <t xml:space="preserve">− Stock de fin : denrées et boissons de l’inventaire du jour</t>
        </is>
      </c>
      <c r="C11" s="23">
        <v>1085.13</v>
      </c>
      <c r="D11" s="23"/>
      <c r="E11" s="23"/>
      <c r="F11" s="23"/>
      <c r="G11" s="23"/>
      <c r="H11" s="23"/>
      <c r="I11" s="23"/>
      <c r="J11" s="0"/>
    </row>
    <row r="12" ht="26" customHeight="1">
      <c r="A12" s="0"/>
      <c r="B12" s="35" t="inlineStr">
        <is>
          <t xml:space="preserve">= Votre consommation</t>
        </is>
      </c>
      <c r="C12" s="36">
        <f>IF(COUNT(C9:C11)&lt;3,"",C9+C10-C11)</f>
        <v>6334.87</v>
      </c>
      <c r="D12" s="36" t="str">
        <f>IF(COUNT(D9:D11)&lt;3,"",D9+D10-D11)</f>
        <v/>
      </c>
      <c r="E12" s="36" t="str">
        <f>IF(COUNT(E9:E11)&lt;3,"",E9+E10-E11)</f>
        <v/>
      </c>
      <c r="F12" s="36" t="str">
        <f>IF(COUNT(F9:F11)&lt;3,"",F9+F10-F11)</f>
        <v/>
      </c>
      <c r="G12" s="36" t="str">
        <f>IF(COUNT(G9:G11)&lt;3,"",G9+G10-G11)</f>
        <v/>
      </c>
      <c r="H12" s="36" t="str">
        <f>IF(COUNT(H9:H11)&lt;3,"",H9+H10-H11)</f>
        <v/>
      </c>
      <c r="I12" s="36" t="str">
        <f>IF(COUNT(I9:I11)&lt;3,"",I9+I10-I11)</f>
        <v/>
      </c>
      <c r="J12" s="0"/>
    </row>
    <row r="13" ht="28" customHeight="1">
      <c r="A13" s="0"/>
      <c r="B13" s="8" t="inlineStr">
        <is>
          <t xml:space="preserve">2 · Votre ratio matière</t>
        </is>
      </c>
      <c r="C13" s="8"/>
      <c r="D13" s="8"/>
      <c r="E13" s="8"/>
      <c r="F13" s="8"/>
      <c r="G13" s="8"/>
      <c r="H13" s="8"/>
      <c r="I13" s="8"/>
      <c r="J13" s="0"/>
    </row>
    <row r="14" ht="24" customHeight="1">
      <c r="A14" s="0"/>
      <c r="B14" s="18" t="inlineStr">
        <is>
          <t xml:space="preserve">Chiffre d’affaires HT de la période</t>
        </is>
      </c>
      <c r="C14" s="23">
        <v>20500</v>
      </c>
      <c r="D14" s="23"/>
      <c r="E14" s="23"/>
      <c r="F14" s="23"/>
      <c r="G14" s="23"/>
      <c r="H14" s="23"/>
      <c r="I14" s="23"/>
      <c r="J14" s="0"/>
    </row>
    <row r="15" ht="26" customHeight="1">
      <c r="A15" s="0"/>
      <c r="B15" s="35" t="inlineStr">
        <is>
          <t xml:space="preserve">Ratio matière réel : consommation ÷ chiffre d’affaires</t>
        </is>
      </c>
      <c r="C15" s="38">
        <f>IF(AND(ISNUMBER(C12),ISNUMBER(C14)),IF(C14&gt;0,C12/C14,""),"")</f>
        <v>0.30901804878</v>
      </c>
      <c r="D15" s="38" t="str">
        <f>IF(AND(ISNUMBER(D12),ISNUMBER(D14)),IF(D14&gt;0,D12/D14,""),"")</f>
        <v/>
      </c>
      <c r="E15" s="38" t="str">
        <f>IF(AND(ISNUMBER(E12),ISNUMBER(E14)),IF(E14&gt;0,E12/E14,""),"")</f>
        <v/>
      </c>
      <c r="F15" s="38" t="str">
        <f>IF(AND(ISNUMBER(F12),ISNUMBER(F14)),IF(F14&gt;0,F12/F14,""),"")</f>
        <v/>
      </c>
      <c r="G15" s="38" t="str">
        <f>IF(AND(ISNUMBER(G12),ISNUMBER(G14)),IF(G14&gt;0,G12/G14,""),"")</f>
        <v/>
      </c>
      <c r="H15" s="38" t="str">
        <f>IF(AND(ISNUMBER(H12),ISNUMBER(H14)),IF(H14&gt;0,H12/H14,""),"")</f>
        <v/>
      </c>
      <c r="I15" s="38" t="str">
        <f>IF(AND(ISNUMBER(I12),ISNUMBER(I14)),IF(I14&gt;0,I12/I14,""),"")</f>
        <v/>
      </c>
      <c r="J15" s="0"/>
    </row>
    <row r="16" ht="24" customHeight="1">
      <c r="A16" s="0"/>
      <c r="B16" s="18" t="inlineStr">
        <is>
          <t xml:space="preserve">Votre objectif : le ratio prévu par vos fiches techniques</t>
        </is>
      </c>
      <c r="C16" s="25">
        <v>0.28</v>
      </c>
      <c r="D16" s="25"/>
      <c r="E16" s="25"/>
      <c r="F16" s="25"/>
      <c r="G16" s="25"/>
      <c r="H16" s="25"/>
      <c r="I16" s="25"/>
      <c r="J16" s="0"/>
    </row>
    <row r="17" ht="24" customHeight="1">
      <c r="A17" s="0"/>
      <c r="B17" s="18" t="inlineStr">
        <is>
          <t xml:space="preserve">Écart avec votre objectif : réel − prévu</t>
        </is>
      </c>
      <c r="C17" s="34">
        <f>IF(AND(ISNUMBER(C15),ISNUMBER(C16)),C15-C16,"")</f>
        <v>0.0290180487805</v>
      </c>
      <c r="D17" s="34" t="str">
        <f>IF(AND(ISNUMBER(D15),ISNUMBER(D16)),D15-D16,"")</f>
        <v/>
      </c>
      <c r="E17" s="34" t="str">
        <f>IF(AND(ISNUMBER(E15),ISNUMBER(E16)),E15-E16,"")</f>
        <v/>
      </c>
      <c r="F17" s="34" t="str">
        <f>IF(AND(ISNUMBER(F15),ISNUMBER(F16)),F15-F16,"")</f>
        <v/>
      </c>
      <c r="G17" s="34" t="str">
        <f>IF(AND(ISNUMBER(G15),ISNUMBER(G16)),G15-G16,"")</f>
        <v/>
      </c>
      <c r="H17" s="34" t="str">
        <f>IF(AND(ISNUMBER(H15),ISNUMBER(H16)),H15-H16,"")</f>
        <v/>
      </c>
      <c r="I17" s="34" t="str">
        <f>IF(AND(ISNUMBER(I15),ISNUMBER(I16)),I15-I16,"")</f>
        <v/>
      </c>
      <c r="J17" s="0"/>
    </row>
    <row r="18" ht="24" customHeight="1">
      <c r="A18" s="0"/>
      <c r="B18" s="18" t="inlineStr">
        <is>
          <t xml:space="preserve">Écart en euros sur la période</t>
        </is>
      </c>
      <c r="C18" s="32">
        <f>IF(ISNUMBER(C17),ROUND(C17*C14,2),"")</f>
        <v>594.87</v>
      </c>
      <c r="D18" s="32" t="str">
        <f>IF(ISNUMBER(D17),ROUND(D17*D14,2),"")</f>
        <v/>
      </c>
      <c r="E18" s="32" t="str">
        <f>IF(ISNUMBER(E17),ROUND(E17*E14,2),"")</f>
        <v/>
      </c>
      <c r="F18" s="32" t="str">
        <f>IF(ISNUMBER(F17),ROUND(F17*F14,2),"")</f>
        <v/>
      </c>
      <c r="G18" s="32" t="str">
        <f>IF(ISNUMBER(G17),ROUND(G17*G14,2),"")</f>
        <v/>
      </c>
      <c r="H18" s="32" t="str">
        <f>IF(ISNUMBER(H17),ROUND(H17*H14,2),"")</f>
        <v/>
      </c>
      <c r="I18" s="32" t="str">
        <f>IF(ISNUMBER(I17),ROUND(I17*I14,2),"")</f>
        <v/>
      </c>
      <c r="J18" s="0"/>
    </row>
    <row r="19" ht="12" customHeight="1">
      <c r="A19" s="0"/>
      <c r="B19" s="0"/>
      <c r="C19" s="0"/>
      <c r="D19" s="0"/>
      <c r="E19" s="0"/>
      <c r="F19" s="0"/>
      <c r="G19" s="0"/>
      <c r="H19" s="0"/>
      <c r="I19" s="0"/>
      <c r="J19" s="0"/>
    </row>
    <row r="20" ht="42" customHeight="1">
      <c r="A20" s="0"/>
      <c r="B20" s="4" t="inlineStr">
        <is>
          <t xml:space="preserve">Même périmètre partout : les denrées et les boissons, sans les emballages ni l’entretien (carte « Dont denrées et boissons » de votre inventaire). Le stock de fin d’une période est le stock de début de la suivante. Achats : toutes les factures HT, avoirs déduits, sans oublier les dépannages payés en caisse. L’écart est un constat, pas une explication : portions trop généreuses, pertes, casse, offerts, repas du personnel, erreur de comptage ou de prix.</t>
        </is>
      </c>
      <c r="C20" s="4"/>
      <c r="D20" s="4"/>
      <c r="E20" s="4"/>
      <c r="F20" s="4"/>
      <c r="G20" s="4"/>
      <c r="H20" s="4"/>
      <c r="I20" s="4"/>
      <c r="J20" s="0"/>
    </row>
    <row r="21" ht="24" customHeight="1">
      <c r="A21" s="0"/>
      <c r="B21" s="5" t="inlineStr">
        <is>
          <t xml:space="preserve">Dans Toby Pro, l’inventaire se compte au téléphone : vos ingrédients et leurs prix y sont déjà → tobyapp.fr</t>
        </is>
      </c>
      <c r="C21" s="5"/>
      <c r="D21" s="5"/>
      <c r="E21" s="5"/>
      <c r="F21" s="5"/>
      <c r="G21" s="5"/>
      <c r="H21" s="5"/>
      <c r="I21" s="5"/>
      <c r="J21" s="0"/>
    </row>
    <row r="22" ht="20" customHeight="1">
      <c r="A22" s="0"/>
      <c r="B22" s="4" t="inlineStr">
        <is>
          <t xml:space="preserve">Vos marges, sans les maths.  ·  Mode d’emploi : tobyapp.fr/modeles/fiche-inventaire-restaurant  ·  Libre de reproduction et d’usage en formation, avec mention de la source tobyapp.fr.</t>
        </is>
      </c>
      <c r="C22" s="4"/>
      <c r="D22" s="4"/>
      <c r="E22" s="4"/>
      <c r="F22" s="4"/>
      <c r="G22" s="4"/>
      <c r="H22" s="4"/>
      <c r="I22" s="4"/>
      <c r="J22" s="0"/>
    </row>
    <row r="23">
      <c r="A23" s="0"/>
      <c r="B23" s="0"/>
      <c r="C23" s="0"/>
      <c r="D23" s="0"/>
      <c r="E23" s="0"/>
      <c r="F23" s="0"/>
      <c r="G23" s="0"/>
      <c r="H23" s="0"/>
      <c r="I23" s="0"/>
      <c r="J23" s="0"/>
    </row>
    <row r="24">
      <c r="A24" s="0"/>
      <c r="B24" s="0"/>
      <c r="C24" s="0"/>
      <c r="D24" s="0"/>
      <c r="E24" s="0"/>
      <c r="F24" s="0"/>
      <c r="G24" s="0"/>
      <c r="H24" s="0"/>
      <c r="I24" s="0"/>
      <c r="J24" s="0"/>
    </row>
  </sheetData>
  <mergeCells count="8">
    <mergeCell ref="B2:I2"/>
    <mergeCell ref="B3:I3"/>
    <mergeCell ref="B4:I4"/>
    <mergeCell ref="B6:I6"/>
    <mergeCell ref="B13:I13"/>
    <mergeCell ref="B20:I20"/>
    <mergeCell ref="B21:I21"/>
    <mergeCell ref="B22:I22"/>
  </mergeCells>
  <conditionalFormatting sqref="C17:I17">
    <cfRule type="expression" dxfId="2" priority="1">
      <formula>AND(ISNUMBER(C17),C17&lt;=0)</formula>
    </cfRule>
    <cfRule type="expression" dxfId="3" priority="2">
      <formula>AND(ISNUMBER(C17),C17&gt;0)</formula>
    </cfRule>
  </conditionalFormatting>
  <conditionalFormatting sqref="C18:I18">
    <cfRule type="expression" dxfId="2" priority="3">
      <formula>AND(ISNUMBER(C18),C18&lt;=0)</formula>
    </cfRule>
    <cfRule type="expression" dxfId="3" priority="4">
      <formula>AND(ISNUMBER(C18),C18&gt;0)</formula>
    </cfRule>
  </conditionalFormatting>
  <hyperlinks>
    <hyperlink ref="B21" r:id="rId1"/>
  </hyperlinks>
  <pageMargins left="0.4" right="0.4" top="0.5" bottom="0.5" header="0.3" footer="0.3"/>
  <pageSetup paperSize="9" orientation="landscape" fitToWidth="1" fitToHeight="0"/>
  <drawing r:id="rId2"/>
</worksheet>
</file>

<file path=docProps/app.xml><?xml version="1.0" encoding="utf-8"?>
<Properties xmlns="http://schemas.openxmlformats.org/officeDocument/2006/extended-properties">
  <Application>Toby — tobyapp.fr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Fiche d’inventaire restaurant</dc:title>
  <dc:subject>Comptage du stock, valeur HT par zone et par famille, consommation de la période et ratio matière réel</dc:subject>
  <dc:creator>Toby — tobyapp.fr</dc:creator>
  <dcterms:created xsi:type="dcterms:W3CDTF">2026-10-04T12:00:00Z</dcterms:created>
  <dcterms:modified xsi:type="dcterms:W3CDTF">2026-10-04T12:00:00Z</dcterms:modified>
</cp:coreProperties>
</file>