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xemple" sheetId="1" r:id="rId1"/>
    <sheet name="Ma fiche" sheetId="2" r:id="rId2"/>
  </sheet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#,##0.000 &quot;€&quot;"/>
    <numFmt numFmtId="166" formatCode="0.0 %"/>
    <numFmt numFmtId="167" formatCode="#,##0.###"/>
  </numFmts>
  <fonts count="19">
    <font>
      <sz val="10"/>
      <color rgb="FF2F251F"/>
      <name val="Arial"/>
    </font>
    <font>
      <b val="1"/>
      <sz val="10"/>
      <color rgb="FF2F251F"/>
      <name val="Arial"/>
    </font>
    <font>
      <b val="1"/>
      <sz val="9"/>
      <color rgb="FF74675D"/>
      <name val="Arial"/>
    </font>
    <font>
      <sz val="9"/>
      <color rgb="FF74675D"/>
      <name val="Arial"/>
    </font>
    <font>
      <b val="1"/>
      <u val="single"/>
      <sz val="10"/>
      <color rgb="FFA6532D"/>
      <name val="Arial"/>
    </font>
    <font>
      <b val="1"/>
      <sz val="10"/>
      <color rgb="FFA8322A"/>
      <name val="Arial"/>
    </font>
    <font>
      <b val="1"/>
      <sz val="16"/>
      <color rgb="FF2F251F"/>
      <name val="Georgia"/>
    </font>
    <font>
      <b val="1"/>
      <sz val="14"/>
      <color rgb="FF2F251F"/>
      <name val="Georgia"/>
    </font>
    <font>
      <i val="1"/>
      <sz val="11"/>
      <color rgb="FFA6532D"/>
      <name val="Georgia"/>
    </font>
    <font>
      <b val="1"/>
      <sz val="8"/>
      <color rgb="FFE2BCA7"/>
      <name val="Arial"/>
    </font>
    <font>
      <b val="1"/>
      <sz val="20"/>
      <color rgb="FFFFFFFF"/>
      <name val="Georgia"/>
    </font>
    <font>
      <sz val="10"/>
      <color rgb="FFF7E9DD"/>
      <name val="Arial"/>
    </font>
    <font>
      <b val="1"/>
      <sz val="10"/>
      <color rgb="FF64321F"/>
      <name val="Arial"/>
    </font>
    <font>
      <b val="1"/>
      <sz val="8.5"/>
      <color rgb="FF64321F"/>
      <name val="Arial"/>
    </font>
    <font>
      <sz val="10"/>
      <color rgb="FF74675D"/>
      <name val="Arial"/>
    </font>
    <font>
      <b val="1"/>
      <sz val="8"/>
      <color rgb="FF74675D"/>
      <name val="Arial"/>
    </font>
    <font>
      <b val="1"/>
      <sz val="18"/>
      <color rgb="FF2F251F"/>
      <name val="Georgia"/>
    </font>
    <font>
      <b val="1"/>
      <sz val="11"/>
      <color rgb="FF2F251F"/>
      <name val="Arial"/>
    </font>
    <font>
      <b val="1"/>
      <sz val="9"/>
      <color rgb="FF2F251F"/>
      <name val="Arial"/>
    </font>
  </fonts>
  <fills count="7">
    <fill>
      <patternFill patternType="none"/>
    </fill>
    <fill>
      <patternFill patternType="gray125"/>
    </fill>
    <fill>
      <patternFill patternType="solid">
        <fgColor rgb="FFEFE4D3"/>
        <bgColor indexed="64"/>
      </patternFill>
    </fill>
    <fill>
      <patternFill patternType="solid">
        <fgColor rgb="FFA6532D"/>
        <bgColor indexed="64"/>
      </patternFill>
    </fill>
    <fill>
      <patternFill patternType="solid">
        <fgColor rgb="FFFFFAF2"/>
        <bgColor indexed="64"/>
      </patternFill>
    </fill>
    <fill>
      <patternFill patternType="solid">
        <fgColor rgb="FFE4D2BB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C6AF"/>
      </bottom>
      <diagonal/>
    </border>
    <border>
      <left style="thin">
        <color rgb="FFCDB89F"/>
      </left>
      <right style="thin">
        <color rgb="FFCDB89F"/>
      </right>
      <top style="thin">
        <color rgb="FFCDB89F"/>
      </top>
      <bottom style="thin">
        <color rgb="FFCDB89F"/>
      </bottom>
      <diagonal/>
    </border>
    <border>
      <left style="medium">
        <color rgb="FFEFE4D3"/>
      </left>
      <right style="medium">
        <color rgb="FFEFE4D3"/>
      </right>
      <top style="medium">
        <color rgb="FFEFE4D3"/>
      </top>
      <bottom/>
      <diagonal/>
    </border>
    <border>
      <left style="medium">
        <color rgb="FFEFE4D3"/>
      </left>
      <right style="medium">
        <color rgb="FFEFE4D3"/>
      </right>
      <top/>
      <bottom style="medium">
        <color rgb="FFEFE4D3"/>
      </bottom>
      <diagonal/>
    </border>
    <border>
      <left style="medium">
        <color rgb="FFEFE4D3"/>
      </left>
      <right style="medium">
        <color rgb="FFEFE4D3"/>
      </right>
      <top style="medium">
        <color rgb="FFEFE4D3"/>
      </top>
      <bottom style="medium">
        <color rgb="FFEFE4D3"/>
      </bottom>
      <diagonal/>
    </border>
  </borders>
  <cellStyleXfs count="1">
    <xf numFmtId="0" fontId="0" fillId="2" borderId="0"/>
  </cellStyleXfs>
  <cellXfs count="52"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bottom"/>
    </xf>
    <xf numFmtId="0" fontId="8" fillId="2" borderId="0" xfId="0" applyFont="1" applyFill="1" applyBorder="1" applyAlignment="1">
      <alignment vertical="center"/>
    </xf>
    <xf numFmtId="0" fontId="0" fillId="3" borderId="0" xfId="0" applyFont="1" applyFill="1" applyBorder="1"/>
    <xf numFmtId="0" fontId="9" fillId="3" borderId="0" xfId="0" applyFont="1" applyFill="1" applyBorder="1" applyAlignment="1">
      <alignment vertical="bottom" indent="1"/>
    </xf>
    <xf numFmtId="0" fontId="10" fillId="3" borderId="0" xfId="0" applyFont="1" applyFill="1" applyBorder="1" applyAlignment="1">
      <alignment vertical="center" indent="1"/>
    </xf>
    <xf numFmtId="0" fontId="11" fillId="3" borderId="0" xfId="0" applyFont="1" applyFill="1" applyBorder="1" applyAlignment="1">
      <alignment vertical="top" wrapText="1" indent="1"/>
    </xf>
    <xf numFmtId="0" fontId="12" fillId="4" borderId="5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/>
    </xf>
    <xf numFmtId="0" fontId="0" fillId="6" borderId="2" xfId="0" applyFont="1" applyFill="1" applyBorder="1" applyAlignment="1">
      <alignment vertical="center"/>
    </xf>
    <xf numFmtId="0" fontId="0" fillId="6" borderId="2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vertical="top" wrapText="1"/>
    </xf>
    <xf numFmtId="167" fontId="0" fillId="6" borderId="2" xfId="0" applyFont="1" applyFill="1" applyBorder="1" applyNumberFormat="1" applyAlignment="1">
      <alignment vertical="center"/>
    </xf>
    <xf numFmtId="164" fontId="0" fillId="6" borderId="2" xfId="0" applyFont="1" applyFill="1" applyBorder="1" applyNumberFormat="1" applyAlignment="1">
      <alignment vertical="center"/>
    </xf>
    <xf numFmtId="165" fontId="0" fillId="6" borderId="2" xfId="0" applyFont="1" applyFill="1" applyBorder="1" applyNumberFormat="1" applyAlignment="1">
      <alignment vertical="center"/>
    </xf>
    <xf numFmtId="166" fontId="0" fillId="6" borderId="2" xfId="0" applyFont="1" applyFill="1" applyBorder="1" applyNumberFormat="1" applyAlignment="1">
      <alignment vertical="center"/>
    </xf>
    <xf numFmtId="14" fontId="0" fillId="6" borderId="2" xfId="0" applyFont="1" applyFill="1" applyBorder="1" applyNumberFormat="1" applyAlignment="1">
      <alignment horizontal="left" vertical="center"/>
    </xf>
    <xf numFmtId="0" fontId="0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2" fontId="0" fillId="4" borderId="1" xfId="0" applyFont="1" applyFill="1" applyBorder="1" applyNumberFormat="1" applyAlignment="1">
      <alignment vertical="center"/>
    </xf>
    <xf numFmtId="164" fontId="0" fillId="4" borderId="1" xfId="0" applyFont="1" applyFill="1" applyBorder="1" applyNumberFormat="1" applyAlignment="1">
      <alignment vertical="center"/>
    </xf>
    <xf numFmtId="165" fontId="0" fillId="4" borderId="1" xfId="0" applyFont="1" applyFill="1" applyBorder="1" applyNumberFormat="1" applyAlignment="1">
      <alignment vertical="center"/>
    </xf>
    <xf numFmtId="164" fontId="1" fillId="4" borderId="1" xfId="0" applyFont="1" applyFill="1" applyBorder="1" applyNumberFormat="1" applyAlignment="1">
      <alignment vertical="center"/>
    </xf>
    <xf numFmtId="166" fontId="0" fillId="4" borderId="1" xfId="0" applyFont="1" applyFill="1" applyBorder="1" applyNumberFormat="1" applyAlignment="1">
      <alignment vertical="center"/>
    </xf>
    <xf numFmtId="166" fontId="1" fillId="4" borderId="1" xfId="0" applyFont="1" applyFill="1" applyBorder="1" applyNumberFormat="1" applyAlignment="1">
      <alignment vertical="center"/>
    </xf>
    <xf numFmtId="0" fontId="1" fillId="5" borderId="1" xfId="0" applyFont="1" applyFill="1" applyBorder="1" applyAlignment="1">
      <alignment vertical="center"/>
    </xf>
    <xf numFmtId="164" fontId="1" fillId="5" borderId="1" xfId="0" applyFont="1" applyFill="1" applyBorder="1" applyNumberFormat="1" applyAlignment="1">
      <alignment vertical="center"/>
    </xf>
    <xf numFmtId="165" fontId="1" fillId="5" borderId="1" xfId="0" applyFont="1" applyFill="1" applyBorder="1" applyNumberFormat="1" applyAlignment="1">
      <alignment vertical="center"/>
    </xf>
    <xf numFmtId="166" fontId="1" fillId="5" borderId="1" xfId="0" applyFont="1" applyFill="1" applyBorder="1" applyNumberFormat="1" applyAlignment="1">
      <alignment vertical="center"/>
    </xf>
    <xf numFmtId="167" fontId="1" fillId="5" borderId="1" xfId="0" applyFont="1" applyFill="1" applyBorder="1" applyNumberFormat="1" applyAlignment="1">
      <alignment vertical="center"/>
    </xf>
    <xf numFmtId="0" fontId="15" fillId="4" borderId="3" xfId="0" applyFont="1" applyFill="1" applyBorder="1" applyAlignment="1">
      <alignment horizontal="center" vertical="bottom" wrapText="1"/>
    </xf>
    <xf numFmtId="164" fontId="16" fillId="4" borderId="4" xfId="0" applyFont="1" applyFill="1" applyBorder="1" applyNumberFormat="1" applyAlignment="1">
      <alignment horizontal="center" vertical="top"/>
    </xf>
    <xf numFmtId="165" fontId="16" fillId="4" borderId="4" xfId="0" applyFont="1" applyFill="1" applyBorder="1" applyNumberFormat="1" applyAlignment="1">
      <alignment horizontal="center" vertical="top"/>
    </xf>
    <xf numFmtId="166" fontId="16" fillId="4" borderId="4" xfId="0" applyFont="1" applyFill="1" applyBorder="1" applyNumberFormat="1" applyAlignment="1">
      <alignment horizontal="center" vertical="top"/>
    </xf>
    <xf numFmtId="2" fontId="16" fillId="4" borderId="4" xfId="0" applyFont="1" applyFill="1" applyBorder="1" applyNumberFormat="1" applyAlignment="1">
      <alignment horizontal="center" vertical="top"/>
    </xf>
    <xf numFmtId="0" fontId="16" fillId="4" borderId="4" xfId="0" applyFont="1" applyFill="1" applyBorder="1" applyAlignment="1">
      <alignment horizontal="center" vertical="top"/>
    </xf>
    <xf numFmtId="0" fontId="17" fillId="4" borderId="5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right" vertical="center"/>
    </xf>
    <xf numFmtId="164" fontId="18" fillId="2" borderId="0" xfId="0" applyFont="1" applyFill="1" applyBorder="1" applyNumberFormat="1" applyAlignment="1">
      <alignment horizontal="left" vertical="center"/>
    </xf>
    <xf numFmtId="166" fontId="18" fillId="2" borderId="0" xfId="0" applyFont="1" applyFill="1" applyBorder="1" applyNumberFormat="1" applyAlignment="1">
      <alignment horizontal="left" vertical="center"/>
    </xf>
    <xf numFmtId="2" fontId="18" fillId="2" borderId="0" xfId="0" applyFont="1" applyFill="1" applyBorder="1" applyNumberFormat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</cellXfs>
  <cellStyles count="1">
    <cellStyle name="Normal" xfId="0" builtinId="0"/>
  </cellStyles>
  <dxfs count="4">
    <dxf>
      <font>
        <b val="1"/>
        <color rgb="FF1F7045"/>
      </font>
      <fill>
        <patternFill patternType="solid">
          <fgColor rgb="FFDCEBDD"/>
          <bgColor rgb="FFDCEBDD"/>
        </patternFill>
      </fill>
    </dxf>
    <dxf>
      <font>
        <b val="1"/>
        <color rgb="FFA8322A"/>
      </font>
      <fill>
        <patternFill patternType="solid">
          <fgColor rgb="FFF6DDD3"/>
          <bgColor rgb="FFF6DDD3"/>
        </patternFill>
      </fill>
    </dxf>
    <dxf>
      <font>
        <b val="1"/>
        <color rgb="FF1F7045"/>
      </font>
    </dxf>
    <dxf>
      <font>
        <b val="1"/>
        <color rgb="FFA8322A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314325</xdr:colOff>
      <xdr:row>1</xdr:row>
      <xdr:rowOff>171450</xdr:rowOff>
    </xdr:from>
    <xdr:to>
      <xdr:col>11</xdr:col>
      <xdr:colOff>981075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77375" y="285750"/>
          <a:ext cx="666750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314325</xdr:colOff>
      <xdr:row>1</xdr:row>
      <xdr:rowOff>171450</xdr:rowOff>
    </xdr:from>
    <xdr:to>
      <xdr:col>11</xdr:col>
      <xdr:colOff>981075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77375" y="285750"/>
          <a:ext cx="666750" cy="6667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obyapp.f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tobyapp.fr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M39"/>
  <sheetViews>
    <sheetView showGridLines="0" workbookViewId="0"/>
  </sheetViews>
  <sheetFormatPr baseColWidth="8" defaultRowHeight="18" customHeight="1"/>
  <cols>
    <col min="1" max="1" width="2.5" style="0" customWidth="1"/>
    <col min="2" max="2" width="25" style="0" customWidth="1"/>
    <col min="3" max="3" width="8" style="0" customWidth="1"/>
    <col min="4" max="4" width="8" style="0" customWidth="1"/>
    <col min="5" max="5" width="16" style="0" customWidth="1"/>
    <col min="6" max="6" width="9" style="0" customWidth="1"/>
    <col min="7" max="7" width="5" style="0" customWidth="1"/>
    <col min="8" max="8" width="11" style="0" customWidth="1"/>
    <col min="9" max="9" width="12" style="0" customWidth="1"/>
    <col min="10" max="10" width="3" style="0" customWidth="1"/>
    <col min="11" max="11" width="30" style="0" customWidth="1"/>
    <col min="12" max="12" width="16" style="0" customWidth="1"/>
    <col min="13" max="13" width="2.5" style="0" customWidth="1"/>
    <col min="14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0"/>
    </row>
    <row r="3" ht="32" customHeight="1">
      <c r="A3" s="0"/>
      <c r="B3" s="12" t="inlineStr">
        <is>
          <t xml:space="preserve">Fiche technique de cocktail</t>
        </is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0"/>
    </row>
    <row r="4" ht="26" customHeight="1">
      <c r="A4" s="0"/>
      <c r="B4" s="13" t="inlineStr">
        <is>
          <t xml:space="preserve">Un exemple pour comprendre : un mojito, à partir du prix de chaque bouteille. Votre fiche vous attend dans l’onglet « Ma fiche ».</t>
        </is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0"/>
    </row>
    <row r="5" ht="12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</row>
    <row r="6" ht="28" customHeight="1">
      <c r="A6" s="0"/>
      <c r="B6" s="8" t="inlineStr">
        <is>
          <t xml:space="preserve">1 · Votre cocktail</t>
        </is>
      </c>
      <c r="C6" s="8"/>
      <c r="D6" s="8"/>
      <c r="E6" s="8"/>
      <c r="F6" s="8"/>
      <c r="G6" s="8"/>
      <c r="H6" s="8"/>
      <c r="I6" s="8"/>
      <c r="J6" s="0"/>
      <c r="K6" s="8" t="inlineStr">
        <is>
          <t xml:space="preserve">2 · Votre prix de vente</t>
        </is>
      </c>
      <c r="L6" s="8"/>
      <c r="M6" s="0"/>
    </row>
    <row r="7" ht="24" customHeight="1">
      <c r="A7" s="0"/>
      <c r="B7" s="3" t="inlineStr">
        <is>
          <t xml:space="preserve">Votre établissement</t>
        </is>
      </c>
      <c r="C7" s="19" t="inlineStr">
        <is>
          <t xml:space="preserve">Mon bar</t>
        </is>
      </c>
      <c r="D7" s="19"/>
      <c r="E7" s="19"/>
      <c r="F7" s="19"/>
      <c r="G7" s="19"/>
      <c r="H7" s="19"/>
      <c r="I7" s="19"/>
      <c r="J7" s="0"/>
      <c r="K7" s="3" t="inlineStr">
        <is>
          <t xml:space="preserve">Prix affiché au client (TTC)</t>
        </is>
      </c>
      <c r="L7" s="23">
        <v>11</v>
      </c>
      <c r="M7" s="0"/>
    </row>
    <row r="8" ht="24" customHeight="1">
      <c r="A8" s="0"/>
      <c r="B8" s="3" t="inlineStr">
        <is>
          <t xml:space="preserve">Nom du cocktail</t>
        </is>
      </c>
      <c r="C8" s="19" t="inlineStr">
        <is>
          <t xml:space="preserve">Mojito</t>
        </is>
      </c>
      <c r="D8" s="19"/>
      <c r="E8" s="19"/>
      <c r="F8" s="19"/>
      <c r="G8" s="19"/>
      <c r="H8" s="19"/>
      <c r="I8" s="19"/>
      <c r="J8" s="0"/>
      <c r="K8" s="3" t="inlineStr">
        <is>
          <t xml:space="preserve">TVA de cette vente</t>
        </is>
      </c>
      <c r="L8" s="25">
        <v>0.2</v>
      </c>
      <c r="M8" s="0"/>
    </row>
    <row r="9" ht="24" customHeight="1">
      <c r="A9" s="0"/>
      <c r="B9" s="3" t="inlineStr">
        <is>
          <t xml:space="preserve">Méthode</t>
        </is>
      </c>
      <c r="C9" s="19" t="inlineStr">
        <is>
          <t xml:space="preserve">Direct au verre</t>
        </is>
      </c>
      <c r="D9" s="19"/>
      <c r="E9" s="19"/>
      <c r="F9" s="0"/>
      <c r="G9" s="3" t="inlineStr">
        <is>
          <t xml:space="preserve">Verres obtenus</t>
        </is>
      </c>
      <c r="H9" s="3"/>
      <c r="I9" s="22">
        <v>1</v>
      </c>
      <c r="J9" s="0"/>
      <c r="K9" s="3" t="inlineStr">
        <is>
          <t xml:space="preserve">Votre objectif de marge</t>
        </is>
      </c>
      <c r="L9" s="25">
        <v>0.75</v>
      </c>
      <c r="M9" s="0"/>
    </row>
    <row r="10" ht="28" customHeight="1">
      <c r="A10" s="0"/>
      <c r="B10" s="6" t="str">
        <f>IF(OR(H22="",AND(ISNUMBER(I9),I9&gt;0)),"","Indiquez le nombre de verres obtenus (au moins 1).")</f>
        <v/>
      </c>
      <c r="C10" s="6"/>
      <c r="D10" s="6"/>
      <c r="E10" s="6"/>
      <c r="F10" s="6"/>
      <c r="G10" s="6"/>
      <c r="H10" s="6"/>
      <c r="I10" s="6"/>
      <c r="J10" s="0"/>
      <c r="K10" s="8" t="inlineStr">
        <is>
          <t xml:space="preserve">3 · Votre marge</t>
        </is>
      </c>
      <c r="L10" s="8"/>
      <c r="M10" s="0"/>
    </row>
    <row r="11" ht="26" customHeight="1">
      <c r="A11" s="0"/>
      <c r="B11" s="15" t="inlineStr">
        <is>
          <t xml:space="preserve">Ingrédient</t>
        </is>
      </c>
      <c r="C11" s="16" t="inlineStr">
        <is>
          <t xml:space="preserve">Dose</t>
        </is>
      </c>
      <c r="D11" s="17" t="inlineStr">
        <is>
          <t xml:space="preserve">Unité</t>
        </is>
      </c>
      <c r="E11" s="16" t="inlineStr">
        <is>
          <t xml:space="preserve">Prix de la bouteille HT</t>
        </is>
      </c>
      <c r="F11" s="17" t="inlineStr">
        <is>
          <t xml:space="preserve">Contenance</t>
        </is>
      </c>
      <c r="G11" s="17"/>
      <c r="H11" s="16" t="inlineStr">
        <is>
          <t xml:space="preserve">Coût</t>
        </is>
      </c>
      <c r="I11" s="17" t="inlineStr">
        <is>
          <t xml:space="preserve">Doses par bouteille</t>
        </is>
      </c>
      <c r="J11" s="0"/>
      <c r="K11" s="40" t="inlineStr">
        <is>
          <t xml:space="preserve">COÛT MATIÈRE PAR VERRE</t>
        </is>
      </c>
      <c r="L11" s="40"/>
      <c r="M11" s="0"/>
    </row>
    <row r="12" ht="24" customHeight="1">
      <c r="A12" s="0"/>
      <c r="B12" s="19" t="inlineStr">
        <is>
          <t xml:space="preserve">Rhum blanc</t>
        </is>
      </c>
      <c r="C12" s="22">
        <v>5</v>
      </c>
      <c r="D12" s="20" t="inlineStr">
        <is>
          <t xml:space="preserve">cl</t>
        </is>
      </c>
      <c r="E12" s="23">
        <v>11.9</v>
      </c>
      <c r="F12" s="22">
        <v>70</v>
      </c>
      <c r="G12" s="28" t="str">
        <f>IF(D12="","",D12)</f>
        <v>cl</v>
      </c>
      <c r="H12" s="31">
        <f>IF(COUNTA(B12:F12)=0,"",IF(AND(ISNUMBER(C12),ISNUMBER(E12),ISNUMBER(F12),F12&gt;0),E12/F12*C12,"À compléter"))</f>
        <v>0.85</v>
      </c>
      <c r="I12" s="28">
        <f>IF(AND(ISNUMBER(F12),ISNUMBER(C12)),IF(C12&gt;0,ROUND(F12/C12,1),""),"")</f>
        <v>14</v>
      </c>
      <c r="J12" s="0"/>
      <c r="K12" s="42">
        <f>IF(OR(H22="",NOT(ISNUMBER(I9))),"",IF(I9&gt;0,H22/I9,""))</f>
        <v>1.42</v>
      </c>
      <c r="L12" s="42"/>
      <c r="M12" s="0"/>
    </row>
    <row r="13" ht="24" customHeight="1">
      <c r="A13" s="0"/>
      <c r="B13" s="19" t="inlineStr">
        <is>
          <t xml:space="preserve">Citron vert</t>
        </is>
      </c>
      <c r="C13" s="22">
        <v>80</v>
      </c>
      <c r="D13" s="20" t="inlineStr">
        <is>
          <t xml:space="preserve">g</t>
        </is>
      </c>
      <c r="E13" s="23">
        <v>3.5</v>
      </c>
      <c r="F13" s="22">
        <v>1000</v>
      </c>
      <c r="G13" s="28" t="str">
        <f>IF(D13="","",D13)</f>
        <v>g</v>
      </c>
      <c r="H13" s="31">
        <f>IF(COUNTA(B13:F13)=0,"",IF(AND(ISNUMBER(C13),ISNUMBER(E13),ISNUMBER(F13),F13&gt;0),E13/F13*C13,"À compléter"))</f>
        <v>0.28</v>
      </c>
      <c r="I13" s="28">
        <f>IF(AND(ISNUMBER(F13),ISNUMBER(C13)),IF(C13&gt;0,ROUND(F13/C13,1),""),"")</f>
        <v>12.5</v>
      </c>
      <c r="J13" s="0"/>
      <c r="K13" s="40" t="inlineStr">
        <is>
          <t xml:space="preserve">MARGE PAR VERRE (HT)</t>
        </is>
      </c>
      <c r="L13" s="40"/>
      <c r="M13" s="0"/>
    </row>
    <row r="14" ht="24" customHeight="1">
      <c r="A14" s="0"/>
      <c r="B14" s="19" t="inlineStr">
        <is>
          <t xml:space="preserve">Menthe fraîche</t>
        </is>
      </c>
      <c r="C14" s="22">
        <v>8</v>
      </c>
      <c r="D14" s="20" t="inlineStr">
        <is>
          <t xml:space="preserve">g</t>
        </is>
      </c>
      <c r="E14" s="23">
        <v>22</v>
      </c>
      <c r="F14" s="22">
        <v>1000</v>
      </c>
      <c r="G14" s="28" t="str">
        <f>IF(D14="","",D14)</f>
        <v>g</v>
      </c>
      <c r="H14" s="31">
        <f>IF(COUNTA(B14:F14)=0,"",IF(AND(ISNUMBER(C14),ISNUMBER(E14),ISNUMBER(F14),F14&gt;0),E14/F14*C14,"À compléter"))</f>
        <v>0.176</v>
      </c>
      <c r="I14" s="28">
        <f>IF(AND(ISNUMBER(F14),ISNUMBER(C14)),IF(C14&gt;0,ROUND(F14/C14,1),""),"")</f>
        <v>125</v>
      </c>
      <c r="J14" s="0"/>
      <c r="K14" s="41">
        <f>IF(OR(L22="",K12=""),"",L22-K12)</f>
        <v>7.74666666667</v>
      </c>
      <c r="L14" s="41"/>
      <c r="M14" s="0"/>
    </row>
    <row r="15" ht="24" customHeight="1">
      <c r="A15" s="0"/>
      <c r="B15" s="19" t="inlineStr">
        <is>
          <t xml:space="preserve">Sirop de sucre</t>
        </is>
      </c>
      <c r="C15" s="22">
        <v>2</v>
      </c>
      <c r="D15" s="20" t="inlineStr">
        <is>
          <t xml:space="preserve">cl</t>
        </is>
      </c>
      <c r="E15" s="23">
        <v>2.5</v>
      </c>
      <c r="F15" s="22">
        <v>100</v>
      </c>
      <c r="G15" s="28" t="str">
        <f>IF(D15="","",D15)</f>
        <v>cl</v>
      </c>
      <c r="H15" s="31">
        <f>IF(COUNTA(B15:F15)=0,"",IF(AND(ISNUMBER(C15),ISNUMBER(E15),ISNUMBER(F15),F15&gt;0),E15/F15*C15,"À compléter"))</f>
        <v>0.05</v>
      </c>
      <c r="I15" s="28">
        <f>IF(AND(ISNUMBER(F15),ISNUMBER(C15)),IF(C15&gt;0,ROUND(F15/C15,1),""),"")</f>
        <v>50</v>
      </c>
      <c r="J15" s="0"/>
      <c r="K15" s="40" t="inlineStr">
        <is>
          <t xml:space="preserve">TAUX DE MARQUE (MARGE ÷ PRIX HT)</t>
        </is>
      </c>
      <c r="L15" s="40"/>
      <c r="M15" s="0"/>
    </row>
    <row r="16" ht="24" customHeight="1">
      <c r="A16" s="0"/>
      <c r="B16" s="19" t="inlineStr">
        <is>
          <t xml:space="preserve">Eau gazeuse</t>
        </is>
      </c>
      <c r="C16" s="22">
        <v>8</v>
      </c>
      <c r="D16" s="20" t="inlineStr">
        <is>
          <t xml:space="preserve">cl</t>
        </is>
      </c>
      <c r="E16" s="23">
        <v>0.8</v>
      </c>
      <c r="F16" s="22">
        <v>100</v>
      </c>
      <c r="G16" s="28" t="str">
        <f>IF(D16="","",D16)</f>
        <v>cl</v>
      </c>
      <c r="H16" s="31">
        <f>IF(COUNTA(B16:F16)=0,"",IF(AND(ISNUMBER(C16),ISNUMBER(E16),ISNUMBER(F16),F16&gt;0),E16/F16*C16,"À compléter"))</f>
        <v>0.064</v>
      </c>
      <c r="I16" s="28">
        <f>IF(AND(ISNUMBER(F16),ISNUMBER(C16)),IF(C16&gt;0,ROUND(F16/C16,1),""),"")</f>
        <v>12.5</v>
      </c>
      <c r="J16" s="0"/>
      <c r="K16" s="43">
        <f>IF(K14="","",K14/L22)</f>
        <v>0.845090909091</v>
      </c>
      <c r="L16" s="43"/>
      <c r="M16" s="0"/>
    </row>
    <row r="17" ht="24" customHeight="1">
      <c r="A17" s="0"/>
      <c r="B17" s="19"/>
      <c r="C17" s="22"/>
      <c r="D17" s="20"/>
      <c r="E17" s="23"/>
      <c r="F17" s="22"/>
      <c r="G17" s="28" t="str">
        <f>IF(D17="","",D17)</f>
        <v/>
      </c>
      <c r="H17" s="31" t="str">
        <f>IF(COUNTA(B17:F17)=0,"",IF(AND(ISNUMBER(C17),ISNUMBER(E17),ISNUMBER(F17),F17&gt;0),E17/F17*C17,"À compléter"))</f>
        <v/>
      </c>
      <c r="I17" s="28" t="str">
        <f>IF(AND(ISNUMBER(F17),ISNUMBER(C17)),IF(C17&gt;0,ROUND(F17/C17,1),""),"")</f>
        <v/>
      </c>
      <c r="J17" s="0"/>
      <c r="K17" s="46" t="str">
        <f>IF(OR(K16="",NOT(ISNUMBER(L9))),"",IF(K16&gt;=L9,"✓ Objectif atteint","Sous votre objectif"))</f>
        <v>✓ Objectif atteint</v>
      </c>
      <c r="L17" s="46"/>
      <c r="M17" s="0"/>
    </row>
    <row r="18" ht="24" customHeight="1">
      <c r="A18" s="0"/>
      <c r="B18" s="19"/>
      <c r="C18" s="22"/>
      <c r="D18" s="20"/>
      <c r="E18" s="23"/>
      <c r="F18" s="22"/>
      <c r="G18" s="28" t="str">
        <f>IF(D18="","",D18)</f>
        <v/>
      </c>
      <c r="H18" s="31" t="str">
        <f>IF(COUNTA(B18:F18)=0,"",IF(AND(ISNUMBER(C18),ISNUMBER(E18),ISNUMBER(F18),F18&gt;0),E18/F18*C18,"À compléter"))</f>
        <v/>
      </c>
      <c r="I18" s="28" t="str">
        <f>IF(AND(ISNUMBER(F18),ISNUMBER(C18)),IF(C18&gt;0,ROUND(F18/C18,1),""),"")</f>
        <v/>
      </c>
      <c r="J18" s="0"/>
      <c r="K18" s="46"/>
      <c r="L18" s="46"/>
      <c r="M18" s="0"/>
    </row>
    <row r="19" ht="24" customHeight="1">
      <c r="A19" s="0"/>
      <c r="B19" s="19"/>
      <c r="C19" s="22"/>
      <c r="D19" s="20"/>
      <c r="E19" s="23"/>
      <c r="F19" s="22"/>
      <c r="G19" s="28" t="str">
        <f>IF(D19="","",D19)</f>
        <v/>
      </c>
      <c r="H19" s="31" t="str">
        <f>IF(COUNTA(B19:F19)=0,"",IF(AND(ISNUMBER(C19),ISNUMBER(E19),ISNUMBER(F19),F19&gt;0),E19/F19*C19,"À compléter"))</f>
        <v/>
      </c>
      <c r="I19" s="28" t="str">
        <f>IF(AND(ISNUMBER(F19),ISNUMBER(C19)),IF(C19&gt;0,ROUND(F19/C19,1),""),"")</f>
        <v/>
      </c>
      <c r="J19" s="0"/>
      <c r="K19" s="40" t="inlineStr">
        <is>
          <t xml:space="preserve">PRIX MINIMUM POUR TENIR L’OBJECTIF (TTC)</t>
        </is>
      </c>
      <c r="L19" s="40"/>
      <c r="M19" s="0"/>
    </row>
    <row r="20" ht="24" customHeight="1">
      <c r="A20" s="0"/>
      <c r="B20" s="19"/>
      <c r="C20" s="22"/>
      <c r="D20" s="20"/>
      <c r="E20" s="23"/>
      <c r="F20" s="22"/>
      <c r="G20" s="28" t="str">
        <f>IF(D20="","",D20)</f>
        <v/>
      </c>
      <c r="H20" s="31" t="str">
        <f>IF(COUNTA(B20:F20)=0,"",IF(AND(ISNUMBER(C20),ISNUMBER(E20),ISNUMBER(F20),F20&gt;0),E20/F20*C20,"À compléter"))</f>
        <v/>
      </c>
      <c r="I20" s="28" t="str">
        <f>IF(AND(ISNUMBER(F20),ISNUMBER(C20)),IF(C20&gt;0,ROUND(F20/C20,1),""),"")</f>
        <v/>
      </c>
      <c r="J20" s="0"/>
      <c r="K20" s="41">
        <f>IF(OR(L25="",NOT(ISNUMBER(L8))),"",ROUNDUP(ROUND(K12/(1-L9)*(1+L8),6),2))</f>
        <v>6.82</v>
      </c>
      <c r="L20" s="41"/>
      <c r="M20" s="0"/>
    </row>
    <row r="21" ht="24" customHeight="1">
      <c r="A21" s="0"/>
      <c r="B21" s="19"/>
      <c r="C21" s="22"/>
      <c r="D21" s="20"/>
      <c r="E21" s="23"/>
      <c r="F21" s="22"/>
      <c r="G21" s="28" t="str">
        <f>IF(D21="","",D21)</f>
        <v/>
      </c>
      <c r="H21" s="31" t="str">
        <f>IF(COUNTA(B21:F21)=0,"",IF(AND(ISNUMBER(C21),ISNUMBER(E21),ISNUMBER(F21),F21&gt;0),E21/F21*C21,"À compléter"))</f>
        <v/>
      </c>
      <c r="I21" s="28" t="str">
        <f>IF(AND(ISNUMBER(F21),ISNUMBER(C21)),IF(C21&gt;0,ROUND(F21/C21,1),""),"")</f>
        <v/>
      </c>
      <c r="J21" s="0"/>
      <c r="K21" s="0"/>
      <c r="L21" s="0"/>
      <c r="M21" s="0"/>
    </row>
    <row r="22" ht="26" customHeight="1">
      <c r="A22" s="0"/>
      <c r="B22" s="35" t="inlineStr">
        <is>
          <t xml:space="preserve">Coût matière de la recette (HT)</t>
        </is>
      </c>
      <c r="C22" s="35"/>
      <c r="D22" s="35"/>
      <c r="E22" s="35"/>
      <c r="F22" s="35"/>
      <c r="G22" s="35"/>
      <c r="H22" s="37">
        <f>IF(COUNT(H12:H21)=0,"",SUM(H12:H21))</f>
        <v>1.42</v>
      </c>
      <c r="I22" s="35"/>
      <c r="J22" s="0"/>
      <c r="K22" s="47" t="inlineStr">
        <is>
          <t xml:space="preserve">Prix de vente HT</t>
        </is>
      </c>
      <c r="L22" s="48">
        <f>IF(AND(ISNUMBER(L7),ISNUMBER(L8)),IF(L7&gt;0,L7/(1+L8),""),"")</f>
        <v>9.16666666667</v>
      </c>
      <c r="M22" s="0"/>
    </row>
    <row r="23" ht="20" customHeight="1">
      <c r="A23" s="0"/>
      <c r="B23" s="6" t="str">
        <f>IF(COUNTIF(H12:H21,"À compléter")&gt;0,"Une ligne est incomplète : il lui manque une dose, un prix ou une contenance.","")</f>
        <v/>
      </c>
      <c r="C23" s="6"/>
      <c r="D23" s="6"/>
      <c r="E23" s="6"/>
      <c r="F23" s="6"/>
      <c r="G23" s="6"/>
      <c r="H23" s="6"/>
      <c r="I23" s="6"/>
      <c r="J23" s="0"/>
      <c r="K23" s="47" t="inlineStr">
        <is>
          <t xml:space="preserve">Food cost (coût ÷ prix HT)</t>
        </is>
      </c>
      <c r="L23" s="49">
        <f>IF(OR(L22="",K12=""),"",K12/L22)</f>
        <v>0.154909090909</v>
      </c>
      <c r="M23" s="0"/>
    </row>
    <row r="24" ht="20" customHeight="1">
      <c r="A24" s="0"/>
      <c r="B24" s="0"/>
      <c r="C24" s="0"/>
      <c r="D24" s="0"/>
      <c r="E24" s="0"/>
      <c r="F24" s="0"/>
      <c r="G24" s="0"/>
      <c r="H24" s="0"/>
      <c r="I24" s="0"/>
      <c r="J24" s="0"/>
      <c r="K24" s="47" t="inlineStr">
        <is>
          <t xml:space="preserve">Coefficient (prix HT ÷ coût)</t>
        </is>
      </c>
      <c r="L24" s="50">
        <f>IF(OR(L22="",K12=""),"",IF(K12&gt;0,L22/K12,""))</f>
        <v>6.45539906103</v>
      </c>
      <c r="M24" s="0"/>
    </row>
    <row r="25" ht="20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47" t="inlineStr">
        <is>
          <t xml:space="preserve">Prix minimum HT</t>
        </is>
      </c>
      <c r="L25" s="48">
        <f>IF(OR(K12="",NOT(ISNUMBER(L9))),"",IF(AND(K12&gt;0,L9&lt;1),ROUNDUP(ROUND(K12/(1-L9),6),2),""))</f>
        <v>5.68</v>
      </c>
      <c r="M25" s="0"/>
    </row>
    <row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</row>
    <row r="27" ht="28" customHeight="1">
      <c r="A27" s="0"/>
      <c r="B27" s="8" t="inlineStr">
        <is>
          <t xml:space="preserve">4 · Le déroulé</t>
        </is>
      </c>
      <c r="C27" s="8"/>
      <c r="D27" s="8"/>
      <c r="E27" s="8"/>
      <c r="F27" s="8"/>
      <c r="G27" s="8"/>
      <c r="H27" s="8"/>
      <c r="I27" s="8"/>
      <c r="J27" s="0"/>
      <c r="K27" s="8" t="inlineStr">
        <is>
          <t xml:space="preserve">5 · Le service</t>
        </is>
      </c>
      <c r="L27" s="8"/>
      <c r="M27" s="0"/>
    </row>
    <row r="28" ht="24" customHeight="1">
      <c r="A28" s="0"/>
      <c r="B28" s="19" t="inlineStr">
        <is>
          <t xml:space="preserve">1. Dans le verre, presser au pilon le citron vert en quartiers et le sirop de sucre.</t>
        </is>
      </c>
      <c r="C28" s="19"/>
      <c r="D28" s="19"/>
      <c r="E28" s="19"/>
      <c r="F28" s="19"/>
      <c r="G28" s="19"/>
      <c r="H28" s="19"/>
      <c r="I28" s="19"/>
      <c r="J28" s="0"/>
      <c r="K28" s="3" t="inlineStr">
        <is>
          <t xml:space="preserve">Verre</t>
        </is>
      </c>
      <c r="L28" s="3"/>
      <c r="M28" s="0"/>
    </row>
    <row r="29" ht="24" customHeight="1">
      <c r="A29" s="0"/>
      <c r="B29" s="19" t="inlineStr">
        <is>
          <t xml:space="preserve">2. Ajouter les feuilles de menthe, les froisser sans les broyer.</t>
        </is>
      </c>
      <c r="C29" s="19"/>
      <c r="D29" s="19"/>
      <c r="E29" s="19"/>
      <c r="F29" s="19"/>
      <c r="G29" s="19"/>
      <c r="H29" s="19"/>
      <c r="I29" s="19"/>
      <c r="J29" s="0"/>
      <c r="K29" s="19" t="inlineStr">
        <is>
          <t xml:space="preserve">Tumbler haut, 35 cl</t>
        </is>
      </c>
      <c r="L29" s="19"/>
      <c r="M29" s="0"/>
    </row>
    <row r="30" ht="24" customHeight="1">
      <c r="A30" s="0"/>
      <c r="B30" s="19" t="inlineStr">
        <is>
          <t xml:space="preserve">3. Remplir de glace pilée, verser le rhum.</t>
        </is>
      </c>
      <c r="C30" s="19"/>
      <c r="D30" s="19"/>
      <c r="E30" s="19"/>
      <c r="F30" s="19"/>
      <c r="G30" s="19"/>
      <c r="H30" s="19"/>
      <c r="I30" s="19"/>
      <c r="J30" s="0"/>
      <c r="K30" s="3" t="inlineStr">
        <is>
          <t xml:space="preserve">Glace</t>
        </is>
      </c>
      <c r="L30" s="3"/>
      <c r="M30" s="0"/>
    </row>
    <row r="31" ht="24" customHeight="1">
      <c r="A31" s="0"/>
      <c r="B31" s="19" t="inlineStr">
        <is>
          <t xml:space="preserve">4. Compléter d’eau gazeuse, mélanger de bas en haut à la cuillère.</t>
        </is>
      </c>
      <c r="C31" s="19"/>
      <c r="D31" s="19"/>
      <c r="E31" s="19"/>
      <c r="F31" s="19"/>
      <c r="G31" s="19"/>
      <c r="H31" s="19"/>
      <c r="I31" s="19"/>
      <c r="J31" s="0"/>
      <c r="K31" s="19" t="inlineStr">
        <is>
          <t xml:space="preserve">Pilée, à ras bord</t>
        </is>
      </c>
      <c r="L31" s="19"/>
      <c r="M31" s="0"/>
    </row>
    <row r="32" ht="24" customHeight="1">
      <c r="A32" s="0"/>
      <c r="B32" s="19" t="inlineStr">
        <is>
          <t xml:space="preserve">5. Décorer d’une tête de menthe, servir aussitôt.</t>
        </is>
      </c>
      <c r="C32" s="19"/>
      <c r="D32" s="19"/>
      <c r="E32" s="19"/>
      <c r="F32" s="19"/>
      <c r="G32" s="19"/>
      <c r="H32" s="19"/>
      <c r="I32" s="19"/>
      <c r="J32" s="0"/>
      <c r="K32" s="3" t="inlineStr">
        <is>
          <t xml:space="preserve">Garniture</t>
        </is>
      </c>
      <c r="L32" s="3"/>
      <c r="M32" s="0"/>
    </row>
    <row r="33" ht="24" customHeight="1">
      <c r="A33" s="0"/>
      <c r="B33" s="19"/>
      <c r="C33" s="19"/>
      <c r="D33" s="19"/>
      <c r="E33" s="19"/>
      <c r="F33" s="19"/>
      <c r="G33" s="19"/>
      <c r="H33" s="19"/>
      <c r="I33" s="19"/>
      <c r="J33" s="0"/>
      <c r="K33" s="19" t="inlineStr">
        <is>
          <t xml:space="preserve">Tête de menthe, paille</t>
        </is>
      </c>
      <c r="L33" s="19"/>
      <c r="M33" s="0"/>
    </row>
    <row r="34" ht="12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</row>
    <row r="35" ht="30" customHeight="1">
      <c r="A35" s="0"/>
      <c r="B35" s="4" t="inlineStr">
        <is>
          <t xml:space="preserve">Dose et contenance s’écrivent dans la même unité : 5 cl sur une bouteille de 70 cl, 80 g de citron sur un kilo (1 000 g). Prix d’achat hors taxes ; les glaçons ne sont pas comptés. La TVA dépend de la boisson (avec ou sans alcool) et du mode de vente. Ni le personnel ni le loyer ne sont comptés : la marge brute n’est pas un bénéfice.</t>
        </is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0"/>
    </row>
    <row r="36" ht="24" customHeight="1">
      <c r="A36" s="0"/>
      <c r="B36" s="5" t="inlineStr">
        <is>
          <t xml:space="preserve">Un prix d’achat change ? Toby recalcule toutes vos recettes d’un coup, gratuitement → tobyapp.fr</t>
        </is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0"/>
    </row>
    <row r="37" ht="20" customHeight="1">
      <c r="A37" s="0"/>
      <c r="B37" s="4" t="inlineStr">
        <is>
          <t xml:space="preserve">Vos marges, sans les maths.  ·  Mode d’emploi : tobyapp.fr/modeles/fiche-technique-cocktail-vierge  ·  Libre de reproduction et d’usage en formation, avec mention de la source tobyapp.fr.</t>
        </is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0"/>
    </row>
    <row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</row>
    <row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</row>
  </sheetData>
  <mergeCells count="40">
    <mergeCell ref="B2:L2"/>
    <mergeCell ref="B3:L3"/>
    <mergeCell ref="B4:L4"/>
    <mergeCell ref="B6:I6"/>
    <mergeCell ref="C7:I7"/>
    <mergeCell ref="C8:I8"/>
    <mergeCell ref="C9:E9"/>
    <mergeCell ref="G9:H9"/>
    <mergeCell ref="F11:G11"/>
    <mergeCell ref="B22:G22"/>
    <mergeCell ref="B23:I23"/>
    <mergeCell ref="B10:I10"/>
    <mergeCell ref="K6:L6"/>
    <mergeCell ref="K10:L10"/>
    <mergeCell ref="K11:L11"/>
    <mergeCell ref="K12:L12"/>
    <mergeCell ref="K13:L13"/>
    <mergeCell ref="K14:L14"/>
    <mergeCell ref="K15:L15"/>
    <mergeCell ref="K16:L16"/>
    <mergeCell ref="K17:L18"/>
    <mergeCell ref="K19:L19"/>
    <mergeCell ref="K20:L20"/>
    <mergeCell ref="B27:I27"/>
    <mergeCell ref="K27:L27"/>
    <mergeCell ref="B28:I28"/>
    <mergeCell ref="B29:I29"/>
    <mergeCell ref="B30:I30"/>
    <mergeCell ref="B31:I31"/>
    <mergeCell ref="B32:I32"/>
    <mergeCell ref="B33:I33"/>
    <mergeCell ref="K28:L28"/>
    <mergeCell ref="K29:L29"/>
    <mergeCell ref="K30:L30"/>
    <mergeCell ref="K31:L31"/>
    <mergeCell ref="K32:L32"/>
    <mergeCell ref="K33:L33"/>
    <mergeCell ref="B35:L35"/>
    <mergeCell ref="B36:L36"/>
    <mergeCell ref="B37:L37"/>
  </mergeCells>
  <conditionalFormatting sqref="K16:L16">
    <cfRule type="expression" dxfId="2" priority="1">
      <formula>AND(ISNUMBER($K$16),$K$16&gt;=$L$9)</formula>
    </cfRule>
    <cfRule type="expression" dxfId="3" priority="2">
      <formula>AND(ISNUMBER($K$16),$K$16&lt;$L$9)</formula>
    </cfRule>
  </conditionalFormatting>
  <conditionalFormatting sqref="K17:L18">
    <cfRule type="expression" dxfId="0" priority="3">
      <formula>AND(ISNUMBER($K$16),$K$16&gt;=$L$9)</formula>
    </cfRule>
    <cfRule type="expression" dxfId="1" priority="4">
      <formula>AND(ISNUMBER($K$16),$K$16&lt;$L$9)</formula>
    </cfRule>
  </conditionalFormatting>
  <dataValidations count="2">
    <dataValidation type="list" allowBlank="1" showErrorMessage="0" sqref="C9">
      <formula1>"Direct au verre,Au shaker,Au verre à mélange (cuillère),Au blender"</formula1>
    </dataValidation>
    <dataValidation type="list" allowBlank="1" showErrorMessage="0" sqref="D12:D21">
      <formula1>"cl,ml,l,g,kg,pièce"</formula1>
    </dataValidation>
  </dataValidations>
  <hyperlinks>
    <hyperlink ref="B36" r:id="rId1"/>
  </hyperlinks>
  <pageMargins left="0.4" right="0.4" top="0.5" bottom="0.5" header="0.3" footer="0.3"/>
  <pageSetup paperSize="9" orientation="portrait" fitToWidth="1" fitToHeight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M39"/>
  <sheetViews>
    <sheetView showGridLines="0" workbookViewId="0"/>
  </sheetViews>
  <sheetFormatPr baseColWidth="8" defaultRowHeight="18" customHeight="1"/>
  <cols>
    <col min="1" max="1" width="2.5" style="0" customWidth="1"/>
    <col min="2" max="2" width="25" style="0" customWidth="1"/>
    <col min="3" max="3" width="8" style="0" customWidth="1"/>
    <col min="4" max="4" width="8" style="0" customWidth="1"/>
    <col min="5" max="5" width="16" style="0" customWidth="1"/>
    <col min="6" max="6" width="9" style="0" customWidth="1"/>
    <col min="7" max="7" width="5" style="0" customWidth="1"/>
    <col min="8" max="8" width="11" style="0" customWidth="1"/>
    <col min="9" max="9" width="12" style="0" customWidth="1"/>
    <col min="10" max="10" width="3" style="0" customWidth="1"/>
    <col min="11" max="11" width="30" style="0" customWidth="1"/>
    <col min="12" max="12" width="16" style="0" customWidth="1"/>
    <col min="13" max="13" width="2.5" style="0" customWidth="1"/>
    <col min="14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0"/>
    </row>
    <row r="3" ht="32" customHeight="1">
      <c r="A3" s="0"/>
      <c r="B3" s="12" t="inlineStr">
        <is>
          <t xml:space="preserve">Votre fiche de cocktail</t>
        </is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0"/>
    </row>
    <row r="4" ht="26" customHeight="1">
      <c r="A4" s="0"/>
      <c r="B4" s="13" t="inlineStr">
        <is>
          <t xml:space="preserve">Écrivez dans les cases blanches : vos doses, vos bouteilles, puis votre prix de vente. Le coût par verre et la marge se calculent tout seuls.</t>
        </is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0"/>
    </row>
    <row r="5" ht="12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</row>
    <row r="6" ht="28" customHeight="1">
      <c r="A6" s="0"/>
      <c r="B6" s="8" t="inlineStr">
        <is>
          <t xml:space="preserve">1 · Votre cocktail</t>
        </is>
      </c>
      <c r="C6" s="8"/>
      <c r="D6" s="8"/>
      <c r="E6" s="8"/>
      <c r="F6" s="8"/>
      <c r="G6" s="8"/>
      <c r="H6" s="8"/>
      <c r="I6" s="8"/>
      <c r="J6" s="0"/>
      <c r="K6" s="8" t="inlineStr">
        <is>
          <t xml:space="preserve">2 · Votre prix de vente</t>
        </is>
      </c>
      <c r="L6" s="8"/>
      <c r="M6" s="0"/>
    </row>
    <row r="7" ht="24" customHeight="1">
      <c r="A7" s="0"/>
      <c r="B7" s="3" t="inlineStr">
        <is>
          <t xml:space="preserve">Votre établissement</t>
        </is>
      </c>
      <c r="C7" s="19"/>
      <c r="D7" s="19"/>
      <c r="E7" s="19"/>
      <c r="F7" s="19"/>
      <c r="G7" s="19"/>
      <c r="H7" s="19"/>
      <c r="I7" s="19"/>
      <c r="J7" s="0"/>
      <c r="K7" s="3" t="inlineStr">
        <is>
          <t xml:space="preserve">Prix affiché au client (TTC)</t>
        </is>
      </c>
      <c r="L7" s="23"/>
      <c r="M7" s="0"/>
    </row>
    <row r="8" ht="24" customHeight="1">
      <c r="A8" s="0"/>
      <c r="B8" s="3" t="inlineStr">
        <is>
          <t xml:space="preserve">Nom du cocktail</t>
        </is>
      </c>
      <c r="C8" s="19"/>
      <c r="D8" s="19"/>
      <c r="E8" s="19"/>
      <c r="F8" s="19"/>
      <c r="G8" s="19"/>
      <c r="H8" s="19"/>
      <c r="I8" s="19"/>
      <c r="J8" s="0"/>
      <c r="K8" s="3" t="inlineStr">
        <is>
          <t xml:space="preserve">TVA de cette vente</t>
        </is>
      </c>
      <c r="L8" s="25"/>
      <c r="M8" s="0"/>
    </row>
    <row r="9" ht="24" customHeight="1">
      <c r="A9" s="0"/>
      <c r="B9" s="3" t="inlineStr">
        <is>
          <t xml:space="preserve">Méthode</t>
        </is>
      </c>
      <c r="C9" s="19"/>
      <c r="D9" s="19"/>
      <c r="E9" s="19"/>
      <c r="F9" s="0"/>
      <c r="G9" s="3" t="inlineStr">
        <is>
          <t xml:space="preserve">Verres obtenus</t>
        </is>
      </c>
      <c r="H9" s="3"/>
      <c r="I9" s="22">
        <v>1</v>
      </c>
      <c r="J9" s="0"/>
      <c r="K9" s="3" t="inlineStr">
        <is>
          <t xml:space="preserve">Votre objectif de marge</t>
        </is>
      </c>
      <c r="L9" s="25">
        <v>0.75</v>
      </c>
      <c r="M9" s="0"/>
    </row>
    <row r="10" ht="28" customHeight="1">
      <c r="A10" s="0"/>
      <c r="B10" s="6" t="str">
        <f>IF(OR(H22="",AND(ISNUMBER(I9),I9&gt;0)),"","Indiquez le nombre de verres obtenus (au moins 1).")</f>
        <v/>
      </c>
      <c r="C10" s="6"/>
      <c r="D10" s="6"/>
      <c r="E10" s="6"/>
      <c r="F10" s="6"/>
      <c r="G10" s="6"/>
      <c r="H10" s="6"/>
      <c r="I10" s="6"/>
      <c r="J10" s="0"/>
      <c r="K10" s="8" t="inlineStr">
        <is>
          <t xml:space="preserve">3 · Votre marge</t>
        </is>
      </c>
      <c r="L10" s="8"/>
      <c r="M10" s="0"/>
    </row>
    <row r="11" ht="26" customHeight="1">
      <c r="A11" s="0"/>
      <c r="B11" s="15" t="inlineStr">
        <is>
          <t xml:space="preserve">Ingrédient</t>
        </is>
      </c>
      <c r="C11" s="16" t="inlineStr">
        <is>
          <t xml:space="preserve">Dose</t>
        </is>
      </c>
      <c r="D11" s="17" t="inlineStr">
        <is>
          <t xml:space="preserve">Unité</t>
        </is>
      </c>
      <c r="E11" s="16" t="inlineStr">
        <is>
          <t xml:space="preserve">Prix de la bouteille HT</t>
        </is>
      </c>
      <c r="F11" s="17" t="inlineStr">
        <is>
          <t xml:space="preserve">Contenance</t>
        </is>
      </c>
      <c r="G11" s="17"/>
      <c r="H11" s="16" t="inlineStr">
        <is>
          <t xml:space="preserve">Coût</t>
        </is>
      </c>
      <c r="I11" s="17" t="inlineStr">
        <is>
          <t xml:space="preserve">Doses par bouteille</t>
        </is>
      </c>
      <c r="J11" s="0"/>
      <c r="K11" s="40" t="inlineStr">
        <is>
          <t xml:space="preserve">COÛT MATIÈRE PAR VERRE</t>
        </is>
      </c>
      <c r="L11" s="40"/>
      <c r="M11" s="0"/>
    </row>
    <row r="12" ht="24" customHeight="1">
      <c r="A12" s="0"/>
      <c r="B12" s="19"/>
      <c r="C12" s="22"/>
      <c r="D12" s="20"/>
      <c r="E12" s="23"/>
      <c r="F12" s="22"/>
      <c r="G12" s="28" t="str">
        <f>IF(D12="","",D12)</f>
        <v/>
      </c>
      <c r="H12" s="31" t="str">
        <f>IF(COUNTA(B12:F12)=0,"",IF(AND(ISNUMBER(C12),ISNUMBER(E12),ISNUMBER(F12),F12&gt;0),E12/F12*C12,"À compléter"))</f>
        <v/>
      </c>
      <c r="I12" s="28" t="str">
        <f>IF(AND(ISNUMBER(F12),ISNUMBER(C12)),IF(C12&gt;0,ROUND(F12/C12,1),""),"")</f>
        <v/>
      </c>
      <c r="J12" s="0"/>
      <c r="K12" s="42" t="str">
        <f>IF(OR(H22="",NOT(ISNUMBER(I9))),"",IF(I9&gt;0,H22/I9,""))</f>
        <v/>
      </c>
      <c r="L12" s="42"/>
      <c r="M12" s="0"/>
    </row>
    <row r="13" ht="24" customHeight="1">
      <c r="A13" s="0"/>
      <c r="B13" s="19"/>
      <c r="C13" s="22"/>
      <c r="D13" s="20"/>
      <c r="E13" s="23"/>
      <c r="F13" s="22"/>
      <c r="G13" s="28" t="str">
        <f>IF(D13="","",D13)</f>
        <v/>
      </c>
      <c r="H13" s="31" t="str">
        <f>IF(COUNTA(B13:F13)=0,"",IF(AND(ISNUMBER(C13),ISNUMBER(E13),ISNUMBER(F13),F13&gt;0),E13/F13*C13,"À compléter"))</f>
        <v/>
      </c>
      <c r="I13" s="28" t="str">
        <f>IF(AND(ISNUMBER(F13),ISNUMBER(C13)),IF(C13&gt;0,ROUND(F13/C13,1),""),"")</f>
        <v/>
      </c>
      <c r="J13" s="0"/>
      <c r="K13" s="40" t="inlineStr">
        <is>
          <t xml:space="preserve">MARGE PAR VERRE (HT)</t>
        </is>
      </c>
      <c r="L13" s="40"/>
      <c r="M13" s="0"/>
    </row>
    <row r="14" ht="24" customHeight="1">
      <c r="A14" s="0"/>
      <c r="B14" s="19"/>
      <c r="C14" s="22"/>
      <c r="D14" s="20"/>
      <c r="E14" s="23"/>
      <c r="F14" s="22"/>
      <c r="G14" s="28" t="str">
        <f>IF(D14="","",D14)</f>
        <v/>
      </c>
      <c r="H14" s="31" t="str">
        <f>IF(COUNTA(B14:F14)=0,"",IF(AND(ISNUMBER(C14),ISNUMBER(E14),ISNUMBER(F14),F14&gt;0),E14/F14*C14,"À compléter"))</f>
        <v/>
      </c>
      <c r="I14" s="28" t="str">
        <f>IF(AND(ISNUMBER(F14),ISNUMBER(C14)),IF(C14&gt;0,ROUND(F14/C14,1),""),"")</f>
        <v/>
      </c>
      <c r="J14" s="0"/>
      <c r="K14" s="41" t="str">
        <f>IF(OR(L22="",K12=""),"",L22-K12)</f>
        <v/>
      </c>
      <c r="L14" s="41"/>
      <c r="M14" s="0"/>
    </row>
    <row r="15" ht="24" customHeight="1">
      <c r="A15" s="0"/>
      <c r="B15" s="19"/>
      <c r="C15" s="22"/>
      <c r="D15" s="20"/>
      <c r="E15" s="23"/>
      <c r="F15" s="22"/>
      <c r="G15" s="28" t="str">
        <f>IF(D15="","",D15)</f>
        <v/>
      </c>
      <c r="H15" s="31" t="str">
        <f>IF(COUNTA(B15:F15)=0,"",IF(AND(ISNUMBER(C15),ISNUMBER(E15),ISNUMBER(F15),F15&gt;0),E15/F15*C15,"À compléter"))</f>
        <v/>
      </c>
      <c r="I15" s="28" t="str">
        <f>IF(AND(ISNUMBER(F15),ISNUMBER(C15)),IF(C15&gt;0,ROUND(F15/C15,1),""),"")</f>
        <v/>
      </c>
      <c r="J15" s="0"/>
      <c r="K15" s="40" t="inlineStr">
        <is>
          <t xml:space="preserve">TAUX DE MARQUE (MARGE ÷ PRIX HT)</t>
        </is>
      </c>
      <c r="L15" s="40"/>
      <c r="M15" s="0"/>
    </row>
    <row r="16" ht="24" customHeight="1">
      <c r="A16" s="0"/>
      <c r="B16" s="19"/>
      <c r="C16" s="22"/>
      <c r="D16" s="20"/>
      <c r="E16" s="23"/>
      <c r="F16" s="22"/>
      <c r="G16" s="28" t="str">
        <f>IF(D16="","",D16)</f>
        <v/>
      </c>
      <c r="H16" s="31" t="str">
        <f>IF(COUNTA(B16:F16)=0,"",IF(AND(ISNUMBER(C16),ISNUMBER(E16),ISNUMBER(F16),F16&gt;0),E16/F16*C16,"À compléter"))</f>
        <v/>
      </c>
      <c r="I16" s="28" t="str">
        <f>IF(AND(ISNUMBER(F16),ISNUMBER(C16)),IF(C16&gt;0,ROUND(F16/C16,1),""),"")</f>
        <v/>
      </c>
      <c r="J16" s="0"/>
      <c r="K16" s="43" t="str">
        <f>IF(K14="","",K14/L22)</f>
        <v/>
      </c>
      <c r="L16" s="43"/>
      <c r="M16" s="0"/>
    </row>
    <row r="17" ht="24" customHeight="1">
      <c r="A17" s="0"/>
      <c r="B17" s="19"/>
      <c r="C17" s="22"/>
      <c r="D17" s="20"/>
      <c r="E17" s="23"/>
      <c r="F17" s="22"/>
      <c r="G17" s="28" t="str">
        <f>IF(D17="","",D17)</f>
        <v/>
      </c>
      <c r="H17" s="31" t="str">
        <f>IF(COUNTA(B17:F17)=0,"",IF(AND(ISNUMBER(C17),ISNUMBER(E17),ISNUMBER(F17),F17&gt;0),E17/F17*C17,"À compléter"))</f>
        <v/>
      </c>
      <c r="I17" s="28" t="str">
        <f>IF(AND(ISNUMBER(F17),ISNUMBER(C17)),IF(C17&gt;0,ROUND(F17/C17,1),""),"")</f>
        <v/>
      </c>
      <c r="J17" s="0"/>
      <c r="K17" s="46" t="str">
        <f>IF(OR(K16="",NOT(ISNUMBER(L9))),"",IF(K16&gt;=L9,"✓ Objectif atteint","Sous votre objectif"))</f>
        <v/>
      </c>
      <c r="L17" s="46"/>
      <c r="M17" s="0"/>
    </row>
    <row r="18" ht="24" customHeight="1">
      <c r="A18" s="0"/>
      <c r="B18" s="19"/>
      <c r="C18" s="22"/>
      <c r="D18" s="20"/>
      <c r="E18" s="23"/>
      <c r="F18" s="22"/>
      <c r="G18" s="28" t="str">
        <f>IF(D18="","",D18)</f>
        <v/>
      </c>
      <c r="H18" s="31" t="str">
        <f>IF(COUNTA(B18:F18)=0,"",IF(AND(ISNUMBER(C18),ISNUMBER(E18),ISNUMBER(F18),F18&gt;0),E18/F18*C18,"À compléter"))</f>
        <v/>
      </c>
      <c r="I18" s="28" t="str">
        <f>IF(AND(ISNUMBER(F18),ISNUMBER(C18)),IF(C18&gt;0,ROUND(F18/C18,1),""),"")</f>
        <v/>
      </c>
      <c r="J18" s="0"/>
      <c r="K18" s="46"/>
      <c r="L18" s="46"/>
      <c r="M18" s="0"/>
    </row>
    <row r="19" ht="24" customHeight="1">
      <c r="A19" s="0"/>
      <c r="B19" s="19"/>
      <c r="C19" s="22"/>
      <c r="D19" s="20"/>
      <c r="E19" s="23"/>
      <c r="F19" s="22"/>
      <c r="G19" s="28" t="str">
        <f>IF(D19="","",D19)</f>
        <v/>
      </c>
      <c r="H19" s="31" t="str">
        <f>IF(COUNTA(B19:F19)=0,"",IF(AND(ISNUMBER(C19),ISNUMBER(E19),ISNUMBER(F19),F19&gt;0),E19/F19*C19,"À compléter"))</f>
        <v/>
      </c>
      <c r="I19" s="28" t="str">
        <f>IF(AND(ISNUMBER(F19),ISNUMBER(C19)),IF(C19&gt;0,ROUND(F19/C19,1),""),"")</f>
        <v/>
      </c>
      <c r="J19" s="0"/>
      <c r="K19" s="40" t="inlineStr">
        <is>
          <t xml:space="preserve">PRIX MINIMUM POUR TENIR L’OBJECTIF (TTC)</t>
        </is>
      </c>
      <c r="L19" s="40"/>
      <c r="M19" s="0"/>
    </row>
    <row r="20" ht="24" customHeight="1">
      <c r="A20" s="0"/>
      <c r="B20" s="19"/>
      <c r="C20" s="22"/>
      <c r="D20" s="20"/>
      <c r="E20" s="23"/>
      <c r="F20" s="22"/>
      <c r="G20" s="28" t="str">
        <f>IF(D20="","",D20)</f>
        <v/>
      </c>
      <c r="H20" s="31" t="str">
        <f>IF(COUNTA(B20:F20)=0,"",IF(AND(ISNUMBER(C20),ISNUMBER(E20),ISNUMBER(F20),F20&gt;0),E20/F20*C20,"À compléter"))</f>
        <v/>
      </c>
      <c r="I20" s="28" t="str">
        <f>IF(AND(ISNUMBER(F20),ISNUMBER(C20)),IF(C20&gt;0,ROUND(F20/C20,1),""),"")</f>
        <v/>
      </c>
      <c r="J20" s="0"/>
      <c r="K20" s="41" t="str">
        <f>IF(OR(L25="",NOT(ISNUMBER(L8))),"",ROUNDUP(ROUND(K12/(1-L9)*(1+L8),6),2))</f>
        <v/>
      </c>
      <c r="L20" s="41"/>
      <c r="M20" s="0"/>
    </row>
    <row r="21" ht="24" customHeight="1">
      <c r="A21" s="0"/>
      <c r="B21" s="19"/>
      <c r="C21" s="22"/>
      <c r="D21" s="20"/>
      <c r="E21" s="23"/>
      <c r="F21" s="22"/>
      <c r="G21" s="28" t="str">
        <f>IF(D21="","",D21)</f>
        <v/>
      </c>
      <c r="H21" s="31" t="str">
        <f>IF(COUNTA(B21:F21)=0,"",IF(AND(ISNUMBER(C21),ISNUMBER(E21),ISNUMBER(F21),F21&gt;0),E21/F21*C21,"À compléter"))</f>
        <v/>
      </c>
      <c r="I21" s="28" t="str">
        <f>IF(AND(ISNUMBER(F21),ISNUMBER(C21)),IF(C21&gt;0,ROUND(F21/C21,1),""),"")</f>
        <v/>
      </c>
      <c r="J21" s="0"/>
      <c r="K21" s="0"/>
      <c r="L21" s="0"/>
      <c r="M21" s="0"/>
    </row>
    <row r="22" ht="26" customHeight="1">
      <c r="A22" s="0"/>
      <c r="B22" s="35" t="inlineStr">
        <is>
          <t xml:space="preserve">Coût matière de la recette (HT)</t>
        </is>
      </c>
      <c r="C22" s="35"/>
      <c r="D22" s="35"/>
      <c r="E22" s="35"/>
      <c r="F22" s="35"/>
      <c r="G22" s="35"/>
      <c r="H22" s="37" t="str">
        <f>IF(COUNT(H12:H21)=0,"",SUM(H12:H21))</f>
        <v/>
      </c>
      <c r="I22" s="35"/>
      <c r="J22" s="0"/>
      <c r="K22" s="47" t="inlineStr">
        <is>
          <t xml:space="preserve">Prix de vente HT</t>
        </is>
      </c>
      <c r="L22" s="48" t="str">
        <f>IF(AND(ISNUMBER(L7),ISNUMBER(L8)),IF(L7&gt;0,L7/(1+L8),""),"")</f>
        <v/>
      </c>
      <c r="M22" s="0"/>
    </row>
    <row r="23" ht="20" customHeight="1">
      <c r="A23" s="0"/>
      <c r="B23" s="6" t="str">
        <f>IF(COUNTIF(H12:H21,"À compléter")&gt;0,"Une ligne est incomplète : il lui manque une dose, un prix ou une contenance.","")</f>
        <v/>
      </c>
      <c r="C23" s="6"/>
      <c r="D23" s="6"/>
      <c r="E23" s="6"/>
      <c r="F23" s="6"/>
      <c r="G23" s="6"/>
      <c r="H23" s="6"/>
      <c r="I23" s="6"/>
      <c r="J23" s="0"/>
      <c r="K23" s="47" t="inlineStr">
        <is>
          <t xml:space="preserve">Food cost (coût ÷ prix HT)</t>
        </is>
      </c>
      <c r="L23" s="49" t="str">
        <f>IF(OR(L22="",K12=""),"",K12/L22)</f>
        <v/>
      </c>
      <c r="M23" s="0"/>
    </row>
    <row r="24" ht="20" customHeight="1">
      <c r="A24" s="0"/>
      <c r="B24" s="0"/>
      <c r="C24" s="0"/>
      <c r="D24" s="0"/>
      <c r="E24" s="0"/>
      <c r="F24" s="0"/>
      <c r="G24" s="0"/>
      <c r="H24" s="0"/>
      <c r="I24" s="0"/>
      <c r="J24" s="0"/>
      <c r="K24" s="47" t="inlineStr">
        <is>
          <t xml:space="preserve">Coefficient (prix HT ÷ coût)</t>
        </is>
      </c>
      <c r="L24" s="50" t="str">
        <f>IF(OR(L22="",K12=""),"",IF(K12&gt;0,L22/K12,""))</f>
        <v/>
      </c>
      <c r="M24" s="0"/>
    </row>
    <row r="25" ht="20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47" t="inlineStr">
        <is>
          <t xml:space="preserve">Prix minimum HT</t>
        </is>
      </c>
      <c r="L25" s="48" t="str">
        <f>IF(OR(K12="",NOT(ISNUMBER(L9))),"",IF(AND(K12&gt;0,L9&lt;1),ROUNDUP(ROUND(K12/(1-L9),6),2),""))</f>
        <v/>
      </c>
      <c r="M25" s="0"/>
    </row>
    <row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</row>
    <row r="27" ht="28" customHeight="1">
      <c r="A27" s="0"/>
      <c r="B27" s="8" t="inlineStr">
        <is>
          <t xml:space="preserve">4 · Le déroulé</t>
        </is>
      </c>
      <c r="C27" s="8"/>
      <c r="D27" s="8"/>
      <c r="E27" s="8"/>
      <c r="F27" s="8"/>
      <c r="G27" s="8"/>
      <c r="H27" s="8"/>
      <c r="I27" s="8"/>
      <c r="J27" s="0"/>
      <c r="K27" s="8" t="inlineStr">
        <is>
          <t xml:space="preserve">5 · Le service</t>
        </is>
      </c>
      <c r="L27" s="8"/>
      <c r="M27" s="0"/>
    </row>
    <row r="28" ht="24" customHeight="1">
      <c r="A28" s="0"/>
      <c r="B28" s="19"/>
      <c r="C28" s="19"/>
      <c r="D28" s="19"/>
      <c r="E28" s="19"/>
      <c r="F28" s="19"/>
      <c r="G28" s="19"/>
      <c r="H28" s="19"/>
      <c r="I28" s="19"/>
      <c r="J28" s="0"/>
      <c r="K28" s="3" t="inlineStr">
        <is>
          <t xml:space="preserve">Verre</t>
        </is>
      </c>
      <c r="L28" s="3"/>
      <c r="M28" s="0"/>
    </row>
    <row r="29" ht="24" customHeight="1">
      <c r="A29" s="0"/>
      <c r="B29" s="19"/>
      <c r="C29" s="19"/>
      <c r="D29" s="19"/>
      <c r="E29" s="19"/>
      <c r="F29" s="19"/>
      <c r="G29" s="19"/>
      <c r="H29" s="19"/>
      <c r="I29" s="19"/>
      <c r="J29" s="0"/>
      <c r="K29" s="19"/>
      <c r="L29" s="19"/>
      <c r="M29" s="0"/>
    </row>
    <row r="30" ht="24" customHeight="1">
      <c r="A30" s="0"/>
      <c r="B30" s="19"/>
      <c r="C30" s="19"/>
      <c r="D30" s="19"/>
      <c r="E30" s="19"/>
      <c r="F30" s="19"/>
      <c r="G30" s="19"/>
      <c r="H30" s="19"/>
      <c r="I30" s="19"/>
      <c r="J30" s="0"/>
      <c r="K30" s="3" t="inlineStr">
        <is>
          <t xml:space="preserve">Glace</t>
        </is>
      </c>
      <c r="L30" s="3"/>
      <c r="M30" s="0"/>
    </row>
    <row r="31" ht="24" customHeight="1">
      <c r="A31" s="0"/>
      <c r="B31" s="19"/>
      <c r="C31" s="19"/>
      <c r="D31" s="19"/>
      <c r="E31" s="19"/>
      <c r="F31" s="19"/>
      <c r="G31" s="19"/>
      <c r="H31" s="19"/>
      <c r="I31" s="19"/>
      <c r="J31" s="0"/>
      <c r="K31" s="19"/>
      <c r="L31" s="19"/>
      <c r="M31" s="0"/>
    </row>
    <row r="32" ht="24" customHeight="1">
      <c r="A32" s="0"/>
      <c r="B32" s="19"/>
      <c r="C32" s="19"/>
      <c r="D32" s="19"/>
      <c r="E32" s="19"/>
      <c r="F32" s="19"/>
      <c r="G32" s="19"/>
      <c r="H32" s="19"/>
      <c r="I32" s="19"/>
      <c r="J32" s="0"/>
      <c r="K32" s="3" t="inlineStr">
        <is>
          <t xml:space="preserve">Garniture</t>
        </is>
      </c>
      <c r="L32" s="3"/>
      <c r="M32" s="0"/>
    </row>
    <row r="33" ht="24" customHeight="1">
      <c r="A33" s="0"/>
      <c r="B33" s="19"/>
      <c r="C33" s="19"/>
      <c r="D33" s="19"/>
      <c r="E33" s="19"/>
      <c r="F33" s="19"/>
      <c r="G33" s="19"/>
      <c r="H33" s="19"/>
      <c r="I33" s="19"/>
      <c r="J33" s="0"/>
      <c r="K33" s="19"/>
      <c r="L33" s="19"/>
      <c r="M33" s="0"/>
    </row>
    <row r="34" ht="12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</row>
    <row r="35" ht="30" customHeight="1">
      <c r="A35" s="0"/>
      <c r="B35" s="4" t="inlineStr">
        <is>
          <t xml:space="preserve">Dose et contenance s’écrivent dans la même unité : 5 cl sur une bouteille de 70 cl, 80 g de citron sur un kilo (1 000 g). Prix d’achat hors taxes ; les glaçons ne sont pas comptés. La TVA dépend de la boisson (avec ou sans alcool) et du mode de vente. Ni le personnel ni le loyer ne sont comptés : la marge brute n’est pas un bénéfice.</t>
        </is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0"/>
    </row>
    <row r="36" ht="24" customHeight="1">
      <c r="A36" s="0"/>
      <c r="B36" s="5" t="inlineStr">
        <is>
          <t xml:space="preserve">Un prix d’achat change ? Toby recalcule toutes vos recettes d’un coup, gratuitement → tobyapp.fr</t>
        </is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0"/>
    </row>
    <row r="37" ht="20" customHeight="1">
      <c r="A37" s="0"/>
      <c r="B37" s="4" t="inlineStr">
        <is>
          <t xml:space="preserve">Vos marges, sans les maths.  ·  Mode d’emploi : tobyapp.fr/modeles/fiche-technique-cocktail-vierge  ·  Libre de reproduction et d’usage en formation, avec mention de la source tobyapp.fr.</t>
        </is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0"/>
    </row>
    <row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</row>
    <row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</row>
  </sheetData>
  <mergeCells count="40">
    <mergeCell ref="B2:L2"/>
    <mergeCell ref="B3:L3"/>
    <mergeCell ref="B4:L4"/>
    <mergeCell ref="B6:I6"/>
    <mergeCell ref="C7:I7"/>
    <mergeCell ref="C8:I8"/>
    <mergeCell ref="C9:E9"/>
    <mergeCell ref="G9:H9"/>
    <mergeCell ref="F11:G11"/>
    <mergeCell ref="B22:G22"/>
    <mergeCell ref="B23:I23"/>
    <mergeCell ref="B10:I10"/>
    <mergeCell ref="K6:L6"/>
    <mergeCell ref="K10:L10"/>
    <mergeCell ref="K11:L11"/>
    <mergeCell ref="K12:L12"/>
    <mergeCell ref="K13:L13"/>
    <mergeCell ref="K14:L14"/>
    <mergeCell ref="K15:L15"/>
    <mergeCell ref="K16:L16"/>
    <mergeCell ref="K17:L18"/>
    <mergeCell ref="K19:L19"/>
    <mergeCell ref="K20:L20"/>
    <mergeCell ref="B27:I27"/>
    <mergeCell ref="K27:L27"/>
    <mergeCell ref="B28:I28"/>
    <mergeCell ref="B29:I29"/>
    <mergeCell ref="B30:I30"/>
    <mergeCell ref="B31:I31"/>
    <mergeCell ref="B32:I32"/>
    <mergeCell ref="B33:I33"/>
    <mergeCell ref="K28:L28"/>
    <mergeCell ref="K29:L29"/>
    <mergeCell ref="K30:L30"/>
    <mergeCell ref="K31:L31"/>
    <mergeCell ref="K32:L32"/>
    <mergeCell ref="K33:L33"/>
    <mergeCell ref="B35:L35"/>
    <mergeCell ref="B36:L36"/>
    <mergeCell ref="B37:L37"/>
  </mergeCells>
  <conditionalFormatting sqref="K16:L16">
    <cfRule type="expression" dxfId="2" priority="1">
      <formula>AND(ISNUMBER($K$16),$K$16&gt;=$L$9)</formula>
    </cfRule>
    <cfRule type="expression" dxfId="3" priority="2">
      <formula>AND(ISNUMBER($K$16),$K$16&lt;$L$9)</formula>
    </cfRule>
  </conditionalFormatting>
  <conditionalFormatting sqref="K17:L18">
    <cfRule type="expression" dxfId="0" priority="3">
      <formula>AND(ISNUMBER($K$16),$K$16&gt;=$L$9)</formula>
    </cfRule>
    <cfRule type="expression" dxfId="1" priority="4">
      <formula>AND(ISNUMBER($K$16),$K$16&lt;$L$9)</formula>
    </cfRule>
  </conditionalFormatting>
  <dataValidations count="2">
    <dataValidation type="list" allowBlank="1" showErrorMessage="0" sqref="C9">
      <formula1>"Direct au verre,Au shaker,Au verre à mélange (cuillère),Au blender"</formula1>
    </dataValidation>
    <dataValidation type="list" allowBlank="1" showErrorMessage="0" sqref="D12:D21">
      <formula1>"cl,ml,l,g,kg,pièce"</formula1>
    </dataValidation>
  </dataValidations>
  <hyperlinks>
    <hyperlink ref="B36" r:id="rId1"/>
  </hyperlinks>
  <pageMargins left="0.4" right="0.4" top="0.5" bottom="0.5" header="0.3" footer="0.3"/>
  <pageSetup paperSize="9" orientation="portrait" fitToWidth="1" fitToHeight="0"/>
  <drawing r:id="rId2"/>
</worksheet>
</file>

<file path=docProps/app.xml><?xml version="1.0" encoding="utf-8"?>
<Properties xmlns="http://schemas.openxmlformats.org/officeDocument/2006/extended-properties">
  <Application>Toby — tobyapp.fr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Fiche technique de cocktail vierge</dc:title>
  <dc:subject>Fiche technique de cocktail : doses, coût par verre à partir du prix de la bouteille, marge et prix de vente minimum</dc:subject>
  <dc:creator>Toby — tobyapp.fr</dc:creator>
  <dcterms:created xsi:type="dcterms:W3CDTF">2026-10-04T12:00:00Z</dcterms:created>
  <dcterms:modified xsi:type="dcterms:W3CDTF">2026-10-04T12:00:00Z</dcterms:modified>
</cp:coreProperties>
</file>