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xemple" sheetId="1" r:id="rId1"/>
    <sheet name="Exemple de comparaison" sheetId="2" r:id="rId2"/>
    <sheet name="Ma mercuriale" sheetId="3" r:id="rId3"/>
    <sheet name="Comparer deux fournisseurs" sheetId="4" r:id="rId4"/>
    <sheet name="Réglages" sheetId="5" r:id="rId5"/>
  </sheets>
  <definedNames>
    <definedName name="_xlnm.Print_Titles" localSheetId="0">'Exemple'!$10:$10</definedName>
    <definedName name="_xlnm.Print_Titles" localSheetId="1">'Exemple de comparaison'!$7:$7</definedName>
    <definedName name="_xlnm.Print_Titles" localSheetId="2">'Ma mercuriale'!$10:$10</definedName>
    <definedName name="_xlnm.Print_Titles" localSheetId="3">'Comparer deux fournisseurs'!$7:$7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#,##0.000 &quot;€&quot;"/>
    <numFmt numFmtId="166" formatCode="0.0 %"/>
    <numFmt numFmtId="167" formatCode="#,##0.###"/>
  </numFmts>
  <fonts count="19">
    <font>
      <sz val="10"/>
      <color rgb="FF2F251F"/>
      <name val="Arial"/>
    </font>
    <font>
      <b val="1"/>
      <sz val="10"/>
      <color rgb="FF2F251F"/>
      <name val="Arial"/>
    </font>
    <font>
      <b val="1"/>
      <sz val="9"/>
      <color rgb="FF74675D"/>
      <name val="Arial"/>
    </font>
    <font>
      <sz val="9"/>
      <color rgb="FF74675D"/>
      <name val="Arial"/>
    </font>
    <font>
      <b val="1"/>
      <u val="single"/>
      <sz val="10"/>
      <color rgb="FFA6532D"/>
      <name val="Arial"/>
    </font>
    <font>
      <b val="1"/>
      <sz val="10"/>
      <color rgb="FFA8322A"/>
      <name val="Arial"/>
    </font>
    <font>
      <b val="1"/>
      <sz val="16"/>
      <color rgb="FF2F251F"/>
      <name val="Georgia"/>
    </font>
    <font>
      <b val="1"/>
      <sz val="14"/>
      <color rgb="FF2F251F"/>
      <name val="Georgia"/>
    </font>
    <font>
      <i val="1"/>
      <sz val="11"/>
      <color rgb="FFA6532D"/>
      <name val="Georgia"/>
    </font>
    <font>
      <b val="1"/>
      <sz val="8"/>
      <color rgb="FFE2BCA7"/>
      <name val="Arial"/>
    </font>
    <font>
      <b val="1"/>
      <sz val="20"/>
      <color rgb="FFFFFFFF"/>
      <name val="Georgia"/>
    </font>
    <font>
      <sz val="10"/>
      <color rgb="FFF7E9DD"/>
      <name val="Arial"/>
    </font>
    <font>
      <b val="1"/>
      <sz val="10"/>
      <color rgb="FF64321F"/>
      <name val="Arial"/>
    </font>
    <font>
      <b val="1"/>
      <sz val="8.5"/>
      <color rgb="FF64321F"/>
      <name val="Arial"/>
    </font>
    <font>
      <sz val="10"/>
      <color rgb="FF74675D"/>
      <name val="Arial"/>
    </font>
    <font>
      <b val="1"/>
      <sz val="8"/>
      <color rgb="FF74675D"/>
      <name val="Arial"/>
    </font>
    <font>
      <b val="1"/>
      <sz val="18"/>
      <color rgb="FF2F251F"/>
      <name val="Georgia"/>
    </font>
    <font>
      <b val="1"/>
      <sz val="11"/>
      <color rgb="FF2F251F"/>
      <name val="Arial"/>
    </font>
    <font>
      <b val="1"/>
      <sz val="9"/>
      <color rgb="FF2F251F"/>
      <name val="Arial"/>
    </font>
  </fonts>
  <fills count="7">
    <fill>
      <patternFill patternType="none"/>
    </fill>
    <fill>
      <patternFill patternType="gray125"/>
    </fill>
    <fill>
      <patternFill patternType="solid">
        <fgColor rgb="FFEFE4D3"/>
        <bgColor indexed="64"/>
      </patternFill>
    </fill>
    <fill>
      <patternFill patternType="solid">
        <fgColor rgb="FFA6532D"/>
        <bgColor indexed="64"/>
      </patternFill>
    </fill>
    <fill>
      <patternFill patternType="solid">
        <fgColor rgb="FFFFFAF2"/>
        <bgColor indexed="64"/>
      </patternFill>
    </fill>
    <fill>
      <patternFill patternType="solid">
        <fgColor rgb="FFE4D2BB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C6AF"/>
      </bottom>
      <diagonal/>
    </border>
    <border>
      <left style="thin">
        <color rgb="FFCDB89F"/>
      </left>
      <right style="thin">
        <color rgb="FFCDB89F"/>
      </right>
      <top style="thin">
        <color rgb="FFCDB89F"/>
      </top>
      <bottom style="thin">
        <color rgb="FFCDB89F"/>
      </bottom>
      <diagonal/>
    </border>
    <border>
      <left style="medium">
        <color rgb="FFEFE4D3"/>
      </left>
      <right style="medium">
        <color rgb="FFEFE4D3"/>
      </right>
      <top style="medium">
        <color rgb="FFEFE4D3"/>
      </top>
      <bottom/>
      <diagonal/>
    </border>
    <border>
      <left style="medium">
        <color rgb="FFEFE4D3"/>
      </left>
      <right style="medium">
        <color rgb="FFEFE4D3"/>
      </right>
      <top/>
      <bottom style="medium">
        <color rgb="FFEFE4D3"/>
      </bottom>
      <diagonal/>
    </border>
    <border>
      <left style="medium">
        <color rgb="FFEFE4D3"/>
      </left>
      <right style="medium">
        <color rgb="FFEFE4D3"/>
      </right>
      <top style="medium">
        <color rgb="FFEFE4D3"/>
      </top>
      <bottom style="medium">
        <color rgb="FFEFE4D3"/>
      </bottom>
      <diagonal/>
    </border>
  </borders>
  <cellStyleXfs count="1">
    <xf numFmtId="0" fontId="0" fillId="2" borderId="0"/>
  </cellStyleXfs>
  <cellXfs count="52"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bottom"/>
    </xf>
    <xf numFmtId="0" fontId="8" fillId="2" borderId="0" xfId="0" applyFont="1" applyFill="1" applyBorder="1" applyAlignment="1">
      <alignment vertical="center"/>
    </xf>
    <xf numFmtId="0" fontId="0" fillId="3" borderId="0" xfId="0" applyFont="1" applyFill="1" applyBorder="1"/>
    <xf numFmtId="0" fontId="9" fillId="3" borderId="0" xfId="0" applyFont="1" applyFill="1" applyBorder="1" applyAlignment="1">
      <alignment vertical="bottom" indent="1"/>
    </xf>
    <xf numFmtId="0" fontId="10" fillId="3" borderId="0" xfId="0" applyFont="1" applyFill="1" applyBorder="1" applyAlignment="1">
      <alignment vertical="center" indent="1"/>
    </xf>
    <xf numFmtId="0" fontId="11" fillId="3" borderId="0" xfId="0" applyFont="1" applyFill="1" applyBorder="1" applyAlignment="1">
      <alignment vertical="top" wrapText="1" indent="1"/>
    </xf>
    <xf numFmtId="0" fontId="12" fillId="4" borderId="5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righ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vertical="center"/>
    </xf>
    <xf numFmtId="0" fontId="0" fillId="6" borderId="2" xfId="0" applyFont="1" applyFill="1" applyBorder="1" applyAlignment="1">
      <alignment vertical="center"/>
    </xf>
    <xf numFmtId="0" fontId="0" fillId="6" borderId="2" xfId="0" applyFont="1" applyFill="1" applyBorder="1" applyAlignment="1">
      <alignment horizontal="center" vertical="center"/>
    </xf>
    <xf numFmtId="0" fontId="0" fillId="6" borderId="2" xfId="0" applyFont="1" applyFill="1" applyBorder="1" applyAlignment="1">
      <alignment vertical="top" wrapText="1"/>
    </xf>
    <xf numFmtId="167" fontId="0" fillId="6" borderId="2" xfId="0" applyFont="1" applyFill="1" applyBorder="1" applyNumberFormat="1" applyAlignment="1">
      <alignment vertical="center"/>
    </xf>
    <xf numFmtId="164" fontId="0" fillId="6" borderId="2" xfId="0" applyFont="1" applyFill="1" applyBorder="1" applyNumberFormat="1" applyAlignment="1">
      <alignment vertical="center"/>
    </xf>
    <xf numFmtId="165" fontId="0" fillId="6" borderId="2" xfId="0" applyFont="1" applyFill="1" applyBorder="1" applyNumberFormat="1" applyAlignment="1">
      <alignment vertical="center"/>
    </xf>
    <xf numFmtId="166" fontId="0" fillId="6" borderId="2" xfId="0" applyFont="1" applyFill="1" applyBorder="1" applyNumberFormat="1" applyAlignment="1">
      <alignment vertical="center"/>
    </xf>
    <xf numFmtId="14" fontId="0" fillId="6" borderId="2" xfId="0" applyFont="1" applyFill="1" applyBorder="1" applyNumberFormat="1" applyAlignment="1">
      <alignment horizontal="left" vertical="center"/>
    </xf>
    <xf numFmtId="0" fontId="0" fillId="4" borderId="1" xfId="0" applyFont="1" applyFill="1" applyBorder="1" applyAlignment="1">
      <alignment vertical="center"/>
    </xf>
    <xf numFmtId="0" fontId="14" fillId="4" borderId="1" xfId="0" applyFont="1" applyFill="1" applyBorder="1" applyAlignment="1">
      <alignment horizontal="center" vertical="center"/>
    </xf>
    <xf numFmtId="2" fontId="0" fillId="4" borderId="1" xfId="0" applyFont="1" applyFill="1" applyBorder="1" applyNumberFormat="1" applyAlignment="1">
      <alignment vertical="center"/>
    </xf>
    <xf numFmtId="164" fontId="0" fillId="4" borderId="1" xfId="0" applyFont="1" applyFill="1" applyBorder="1" applyNumberFormat="1" applyAlignment="1">
      <alignment vertical="center"/>
    </xf>
    <xf numFmtId="165" fontId="0" fillId="4" borderId="1" xfId="0" applyFont="1" applyFill="1" applyBorder="1" applyNumberFormat="1" applyAlignment="1">
      <alignment vertical="center"/>
    </xf>
    <xf numFmtId="164" fontId="1" fillId="4" borderId="1" xfId="0" applyFont="1" applyFill="1" applyBorder="1" applyNumberFormat="1" applyAlignment="1">
      <alignment vertical="center"/>
    </xf>
    <xf numFmtId="166" fontId="0" fillId="4" borderId="1" xfId="0" applyFont="1" applyFill="1" applyBorder="1" applyNumberFormat="1" applyAlignment="1">
      <alignment vertical="center"/>
    </xf>
    <xf numFmtId="166" fontId="1" fillId="4" borderId="1" xfId="0" applyFont="1" applyFill="1" applyBorder="1" applyNumberFormat="1" applyAlignment="1">
      <alignment vertical="center"/>
    </xf>
    <xf numFmtId="0" fontId="1" fillId="5" borderId="1" xfId="0" applyFont="1" applyFill="1" applyBorder="1" applyAlignment="1">
      <alignment vertical="center"/>
    </xf>
    <xf numFmtId="164" fontId="1" fillId="5" borderId="1" xfId="0" applyFont="1" applyFill="1" applyBorder="1" applyNumberFormat="1" applyAlignment="1">
      <alignment vertical="center"/>
    </xf>
    <xf numFmtId="165" fontId="1" fillId="5" borderId="1" xfId="0" applyFont="1" applyFill="1" applyBorder="1" applyNumberFormat="1" applyAlignment="1">
      <alignment vertical="center"/>
    </xf>
    <xf numFmtId="166" fontId="1" fillId="5" borderId="1" xfId="0" applyFont="1" applyFill="1" applyBorder="1" applyNumberFormat="1" applyAlignment="1">
      <alignment vertical="center"/>
    </xf>
    <xf numFmtId="167" fontId="1" fillId="5" borderId="1" xfId="0" applyFont="1" applyFill="1" applyBorder="1" applyNumberFormat="1" applyAlignment="1">
      <alignment vertical="center"/>
    </xf>
    <xf numFmtId="0" fontId="15" fillId="4" borderId="3" xfId="0" applyFont="1" applyFill="1" applyBorder="1" applyAlignment="1">
      <alignment horizontal="center" vertical="bottom" wrapText="1"/>
    </xf>
    <xf numFmtId="164" fontId="16" fillId="4" borderId="4" xfId="0" applyFont="1" applyFill="1" applyBorder="1" applyNumberFormat="1" applyAlignment="1">
      <alignment horizontal="center" vertical="top"/>
    </xf>
    <xf numFmtId="165" fontId="16" fillId="4" borderId="4" xfId="0" applyFont="1" applyFill="1" applyBorder="1" applyNumberFormat="1" applyAlignment="1">
      <alignment horizontal="center" vertical="top"/>
    </xf>
    <xf numFmtId="166" fontId="16" fillId="4" borderId="4" xfId="0" applyFont="1" applyFill="1" applyBorder="1" applyNumberFormat="1" applyAlignment="1">
      <alignment horizontal="center" vertical="top"/>
    </xf>
    <xf numFmtId="2" fontId="16" fillId="4" borderId="4" xfId="0" applyFont="1" applyFill="1" applyBorder="1" applyNumberFormat="1" applyAlignment="1">
      <alignment horizontal="center" vertical="top"/>
    </xf>
    <xf numFmtId="0" fontId="16" fillId="4" borderId="4" xfId="0" applyFont="1" applyFill="1" applyBorder="1" applyAlignment="1">
      <alignment horizontal="center" vertical="top"/>
    </xf>
    <xf numFmtId="0" fontId="17" fillId="4" borderId="5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right" vertical="center"/>
    </xf>
    <xf numFmtId="164" fontId="18" fillId="2" borderId="0" xfId="0" applyFont="1" applyFill="1" applyBorder="1" applyNumberFormat="1" applyAlignment="1">
      <alignment horizontal="left" vertical="center"/>
    </xf>
    <xf numFmtId="166" fontId="18" fillId="2" borderId="0" xfId="0" applyFont="1" applyFill="1" applyBorder="1" applyNumberFormat="1" applyAlignment="1">
      <alignment horizontal="left" vertical="center"/>
    </xf>
    <xf numFmtId="2" fontId="18" fillId="2" borderId="0" xfId="0" applyFont="1" applyFill="1" applyBorder="1" applyNumberFormat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</cellXfs>
  <cellStyles count="1">
    <cellStyle name="Normal" xfId="0" builtinId="0"/>
  </cellStyles>
  <dxfs count="4">
    <dxf>
      <font>
        <b val="1"/>
        <color rgb="FF1F7045"/>
      </font>
      <fill>
        <patternFill patternType="solid">
          <fgColor rgb="FFDCEBDD"/>
          <bgColor rgb="FFDCEBDD"/>
        </patternFill>
      </fill>
    </dxf>
    <dxf>
      <font>
        <b val="1"/>
        <color rgb="FFA8322A"/>
      </font>
      <fill>
        <patternFill patternType="solid">
          <fgColor rgb="FFF6DDD3"/>
          <bgColor rgb="FFF6DDD3"/>
        </patternFill>
      </fill>
    </dxf>
    <dxf>
      <font>
        <b val="1"/>
        <color rgb="FF1F7045"/>
      </font>
    </dxf>
    <dxf>
      <font>
        <b val="1"/>
        <color rgb="FFA8322A"/>
      </font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toby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toby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toby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toby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toby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171450</xdr:rowOff>
    </xdr:from>
    <xdr:to>
      <xdr:col>11</xdr:col>
      <xdr:colOff>666750</xdr:colOff>
      <xdr:row>3</xdr:row>
      <xdr:rowOff>152400</xdr:rowOff>
    </xdr:to>
    <xdr:pic>
      <xdr:nvPicPr>
        <xdr:cNvPr id="2" name="Toby" descr="Toby, la mascotte de tobyapp.f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96475" y="285750"/>
          <a:ext cx="666750" cy="666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</xdr:row>
      <xdr:rowOff>171450</xdr:rowOff>
    </xdr:from>
    <xdr:to>
      <xdr:col>16</xdr:col>
      <xdr:colOff>666750</xdr:colOff>
      <xdr:row>3</xdr:row>
      <xdr:rowOff>152400</xdr:rowOff>
    </xdr:to>
    <xdr:pic>
      <xdr:nvPicPr>
        <xdr:cNvPr id="2" name="Toby" descr="Toby, la mascotte de tobyapp.f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68175" y="285750"/>
          <a:ext cx="666750" cy="666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171450</xdr:rowOff>
    </xdr:from>
    <xdr:to>
      <xdr:col>11</xdr:col>
      <xdr:colOff>666750</xdr:colOff>
      <xdr:row>3</xdr:row>
      <xdr:rowOff>152400</xdr:rowOff>
    </xdr:to>
    <xdr:pic>
      <xdr:nvPicPr>
        <xdr:cNvPr id="2" name="Toby" descr="Toby, la mascotte de tobyapp.f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96475" y="285750"/>
          <a:ext cx="666750" cy="6667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</xdr:row>
      <xdr:rowOff>171450</xdr:rowOff>
    </xdr:from>
    <xdr:to>
      <xdr:col>16</xdr:col>
      <xdr:colOff>666750</xdr:colOff>
      <xdr:row>3</xdr:row>
      <xdr:rowOff>152400</xdr:rowOff>
    </xdr:to>
    <xdr:pic>
      <xdr:nvPicPr>
        <xdr:cNvPr id="2" name="Toby" descr="Toby, la mascotte de tobyapp.f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68175" y="285750"/>
          <a:ext cx="666750" cy="6667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314325</xdr:colOff>
      <xdr:row>1</xdr:row>
      <xdr:rowOff>171450</xdr:rowOff>
    </xdr:from>
    <xdr:to>
      <xdr:col>7</xdr:col>
      <xdr:colOff>981075</xdr:colOff>
      <xdr:row>3</xdr:row>
      <xdr:rowOff>152400</xdr:rowOff>
    </xdr:to>
    <xdr:pic>
      <xdr:nvPicPr>
        <xdr:cNvPr id="2" name="Toby" descr="Toby, la mascotte de tobyapp.f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9925" y="285750"/>
          <a:ext cx="666750" cy="6667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obyapp.fr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tobyapp.fr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tobyapp.fr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tobyapp.fr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A6532D"/>
    <pageSetUpPr fitToPage="1"/>
  </sheetPr>
  <dimension ref="A1:M33"/>
  <sheetViews>
    <sheetView showGridLines="0" workbookViewId="0">
      <pane ySplit="10" topLeftCell="A11" activePane="bottomLeft" state="frozen"/>
    </sheetView>
  </sheetViews>
  <sheetFormatPr baseColWidth="8" defaultRowHeight="18" customHeight="1"/>
  <cols>
    <col min="1" max="1" width="2.5" style="0" customWidth="1"/>
    <col min="2" max="2" width="26" style="0" customWidth="1"/>
    <col min="3" max="3" width="17" style="0" customWidth="1"/>
    <col min="4" max="4" width="15" style="0" customWidth="1"/>
    <col min="5" max="5" width="9" style="0" customWidth="1"/>
    <col min="6" max="6" width="8" style="0" customWidth="1"/>
    <col min="7" max="7" width="13" style="0" customWidth="1"/>
    <col min="8" max="8" width="11" style="0" customWidth="1"/>
    <col min="9" max="9" width="14" style="0" customWidth="1"/>
    <col min="10" max="10" width="14" style="0" customWidth="1"/>
    <col min="11" max="11" width="11" style="0" customWidth="1"/>
    <col min="12" max="12" width="11" style="0" customWidth="1"/>
    <col min="13" max="13" width="2.5" style="0" customWidth="1"/>
    <col min="14" max="16384" width="10" style="0"/>
  </cols>
  <sheetData>
    <row r="1" ht="9" customHeight="1">
      <c r="A1" s="0"/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</row>
    <row r="2" ht="22" customHeight="1">
      <c r="A2" s="0"/>
      <c r="B2" s="11" t="inlineStr">
        <is>
          <t xml:space="preserve">MODÈLE GRATUIT · TOBYAPP.FR</t>
        </is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0"/>
    </row>
    <row r="3" ht="32" customHeight="1">
      <c r="A3" s="0"/>
      <c r="B3" s="12" t="inlineStr">
        <is>
          <t xml:space="preserve">La mercuriale d’un restaurant</t>
        </is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0"/>
    </row>
    <row r="4" ht="26" customHeight="1">
      <c r="A4" s="0"/>
      <c r="B4" s="13" t="inlineStr">
        <is>
          <t xml:space="preserve">Un exemple pour comprendre : fournisseurs fictifs, prix inventés. Votre mercuriale vous attend dans l’onglet « Ma mercuriale ».</t>
        </is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0"/>
    </row>
    <row r="5" ht="12" customHeight="1">
      <c r="A5" s="0"/>
      <c r="B5" s="0"/>
      <c r="C5" s="0"/>
      <c r="D5" s="0"/>
      <c r="E5" s="0"/>
      <c r="F5" s="0"/>
      <c r="G5" s="0"/>
      <c r="H5" s="0"/>
      <c r="I5" s="0"/>
      <c r="J5" s="0"/>
      <c r="K5" s="0"/>
      <c r="L5" s="0"/>
      <c r="M5" s="0"/>
    </row>
    <row r="6" ht="28" customHeight="1">
      <c r="A6" s="0"/>
      <c r="B6" s="8" t="inlineStr">
        <is>
          <t xml:space="preserve">1 · Vos prix d’achat</t>
        </is>
      </c>
      <c r="C6" s="8"/>
      <c r="D6" s="8"/>
      <c r="E6" s="8"/>
      <c r="F6" s="8"/>
      <c r="G6" s="8"/>
      <c r="H6" s="8"/>
      <c r="I6" s="8"/>
      <c r="J6" s="8" t="inlineStr">
        <is>
          <t xml:space="preserve">2 · Ce qui a bougé</t>
        </is>
      </c>
      <c r="K6" s="8"/>
      <c r="L6" s="8"/>
      <c r="M6" s="0"/>
    </row>
    <row r="7" ht="24" customHeight="1">
      <c r="A7" s="0"/>
      <c r="B7" s="3" t="inlineStr">
        <is>
          <t xml:space="preserve">Mise à jour le</t>
        </is>
      </c>
      <c r="C7" s="26">
        <v>46296</v>
      </c>
      <c r="D7" s="0"/>
      <c r="E7" s="0"/>
      <c r="F7" s="0"/>
      <c r="G7" s="0"/>
      <c r="H7" s="0"/>
      <c r="I7" s="0"/>
      <c r="J7" s="40" t="inlineStr">
        <is>
          <t xml:space="preserve">PRIX SUIVIS</t>
        </is>
      </c>
      <c r="K7" s="40" t="inlineStr">
        <is>
          <t xml:space="preserve">HAUSSES</t>
        </is>
      </c>
      <c r="L7" s="40" t="inlineStr">
        <is>
          <t xml:space="preserve">BAISSES</t>
        </is>
      </c>
      <c r="M7" s="0"/>
    </row>
    <row r="8" ht="30" customHeight="1">
      <c r="A8" s="0"/>
      <c r="B8" s="0"/>
      <c r="C8" s="0"/>
      <c r="D8" s="0"/>
      <c r="E8" s="0"/>
      <c r="F8" s="0"/>
      <c r="G8" s="0"/>
      <c r="H8" s="0"/>
      <c r="I8" s="0"/>
      <c r="J8" s="45">
        <f>IF(COUNT(I11:I26)=0,"",COUNT(I11:I26))</f>
        <v>14</v>
      </c>
      <c r="K8" s="45">
        <f>IF(COUNT(K11:K26)=0,"",COUNTIF(L11:L26,"▲ hausse"))</f>
        <v>8</v>
      </c>
      <c r="L8" s="45">
        <f>IF(COUNT(K11:K26)=0,"",COUNTIF(L11:L26,"▼ baisse"))</f>
        <v>2</v>
      </c>
      <c r="M8" s="0"/>
    </row>
    <row r="9" ht="10" customHeight="1">
      <c r="A9" s="0"/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</row>
    <row r="10" ht="30" customHeight="1">
      <c r="A10" s="0"/>
      <c r="B10" s="15" t="inlineStr">
        <is>
          <t xml:space="preserve">Produit</t>
        </is>
      </c>
      <c r="C10" s="15" t="inlineStr">
        <is>
          <t xml:space="preserve">Famille</t>
        </is>
      </c>
      <c r="D10" s="15" t="inlineStr">
        <is>
          <t xml:space="preserve">Fournisseur</t>
        </is>
      </c>
      <c r="E10" s="16" t="inlineStr">
        <is>
          <t xml:space="preserve">Contenu du colis</t>
        </is>
      </c>
      <c r="F10" s="17" t="inlineStr">
        <is>
          <t xml:space="preserve">Unité</t>
        </is>
      </c>
      <c r="G10" s="16" t="inlineStr">
        <is>
          <t xml:space="preserve">Prix du colis HT</t>
        </is>
      </c>
      <c r="H10" s="16" t="inlineStr">
        <is>
          <t xml:space="preserve">Date du prix</t>
        </is>
      </c>
      <c r="I10" s="16" t="inlineStr">
        <is>
          <t xml:space="preserve">Prix à l’unité HT</t>
        </is>
      </c>
      <c r="J10" s="16" t="inlineStr">
        <is>
          <t xml:space="preserve">Ancien prix à l’unité</t>
        </is>
      </c>
      <c r="K10" s="16" t="inlineStr">
        <is>
          <t xml:space="preserve">Évolution</t>
        </is>
      </c>
      <c r="L10" s="17" t="inlineStr">
        <is>
          <t xml:space="preserve"/>
        </is>
      </c>
      <c r="M10" s="0"/>
    </row>
    <row r="11" ht="22" customHeight="1">
      <c r="A11" s="0"/>
      <c r="B11" s="19" t="inlineStr">
        <is>
          <t xml:space="preserve">Farine T55</t>
        </is>
      </c>
      <c r="C11" s="19" t="inlineStr">
        <is>
          <t xml:space="preserve">Épicerie</t>
        </is>
      </c>
      <c r="D11" s="19" t="inlineStr">
        <is>
          <t xml:space="preserve">Grossiste A</t>
        </is>
      </c>
      <c r="E11" s="22">
        <v>25</v>
      </c>
      <c r="F11" s="20" t="inlineStr">
        <is>
          <t xml:space="preserve">kg</t>
        </is>
      </c>
      <c r="G11" s="23">
        <v>21.5</v>
      </c>
      <c r="H11" s="26">
        <v>46280</v>
      </c>
      <c r="I11" s="31">
        <f>IF(COUNTA(B11:H11)=0,"",IF(AND(ISNUMBER(E11),ISNUMBER(G11)),IF(E11&gt;0,G11/E11,"À compléter"),"À compléter"))</f>
        <v>0.86</v>
      </c>
      <c r="J11" s="24">
        <v>0.82</v>
      </c>
      <c r="K11" s="33">
        <f>IF(AND(ISNUMBER(I11),ISNUMBER(J11)),IF(J11&gt;0,(I11-J11)/J11,""),"")</f>
        <v>0.0487804878049</v>
      </c>
      <c r="L11" s="28" t="str">
        <f>IF(ISNUMBER(K11),IF(K11&gt;0.0005,"▲ hausse",IF(K11&lt;-0.0005,"▼ baisse","stable")),"")</f>
        <v>▲ hausse</v>
      </c>
      <c r="M11" s="0"/>
    </row>
    <row r="12" ht="22" customHeight="1">
      <c r="A12" s="0"/>
      <c r="B12" s="19" t="inlineStr">
        <is>
          <t xml:space="preserve">Huile de tournesol</t>
        </is>
      </c>
      <c r="C12" s="19" t="inlineStr">
        <is>
          <t xml:space="preserve">Épicerie</t>
        </is>
      </c>
      <c r="D12" s="19" t="inlineStr">
        <is>
          <t xml:space="preserve">Grossiste A</t>
        </is>
      </c>
      <c r="E12" s="22">
        <v>5</v>
      </c>
      <c r="F12" s="20" t="inlineStr">
        <is>
          <t xml:space="preserve">l</t>
        </is>
      </c>
      <c r="G12" s="23">
        <v>9.75</v>
      </c>
      <c r="H12" s="26">
        <v>46280</v>
      </c>
      <c r="I12" s="31">
        <f>IF(COUNTA(B12:H12)=0,"",IF(AND(ISNUMBER(E12),ISNUMBER(G12)),IF(E12&gt;0,G12/E12,"À compléter"),"À compléter"))</f>
        <v>1.95</v>
      </c>
      <c r="J12" s="24">
        <v>2.1</v>
      </c>
      <c r="K12" s="33">
        <f>IF(AND(ISNUMBER(I12),ISNUMBER(J12)),IF(J12&gt;0,(I12-J12)/J12,""),"")</f>
        <v>-0.0714285714286</v>
      </c>
      <c r="L12" s="28" t="str">
        <f>IF(ISNUMBER(K12),IF(K12&gt;0.0005,"▲ hausse",IF(K12&lt;-0.0005,"▼ baisse","stable")),"")</f>
        <v>▼ baisse</v>
      </c>
      <c r="M12" s="0"/>
    </row>
    <row r="13" ht="22" customHeight="1">
      <c r="A13" s="0"/>
      <c r="B13" s="19" t="inlineStr">
        <is>
          <t xml:space="preserve">Tomates pelées</t>
        </is>
      </c>
      <c r="C13" s="19" t="inlineStr">
        <is>
          <t xml:space="preserve">Épicerie</t>
        </is>
      </c>
      <c r="D13" s="19" t="inlineStr">
        <is>
          <t xml:space="preserve">Grossiste A</t>
        </is>
      </c>
      <c r="E13" s="22">
        <v>15</v>
      </c>
      <c r="F13" s="20" t="inlineStr">
        <is>
          <t xml:space="preserve">kg</t>
        </is>
      </c>
      <c r="G13" s="23">
        <v>27</v>
      </c>
      <c r="H13" s="26">
        <v>46280</v>
      </c>
      <c r="I13" s="31">
        <f>IF(COUNTA(B13:H13)=0,"",IF(AND(ISNUMBER(E13),ISNUMBER(G13)),IF(E13&gt;0,G13/E13,"À compléter"),"À compléter"))</f>
        <v>1.8</v>
      </c>
      <c r="J13" s="24">
        <v>1.8</v>
      </c>
      <c r="K13" s="33">
        <f>IF(AND(ISNUMBER(I13),ISNUMBER(J13)),IF(J13&gt;0,(I13-J13)/J13,""),"")</f>
        <v>0</v>
      </c>
      <c r="L13" s="28" t="str">
        <f>IF(ISNUMBER(K13),IF(K13&gt;0.0005,"▲ hausse",IF(K13&lt;-0.0005,"▼ baisse","stable")),"")</f>
        <v>stable</v>
      </c>
      <c r="M13" s="0"/>
    </row>
    <row r="14" ht="22" customHeight="1">
      <c r="A14" s="0"/>
      <c r="B14" s="19" t="inlineStr">
        <is>
          <t xml:space="preserve">Café en grains</t>
        </is>
      </c>
      <c r="C14" s="19" t="inlineStr">
        <is>
          <t xml:space="preserve">Épicerie</t>
        </is>
      </c>
      <c r="D14" s="19" t="inlineStr">
        <is>
          <t xml:space="preserve">Grossiste A</t>
        </is>
      </c>
      <c r="E14" s="22">
        <v>6</v>
      </c>
      <c r="F14" s="20" t="inlineStr">
        <is>
          <t xml:space="preserve">kg</t>
        </is>
      </c>
      <c r="G14" s="23">
        <v>114</v>
      </c>
      <c r="H14" s="26">
        <v>46266</v>
      </c>
      <c r="I14" s="31">
        <f>IF(COUNTA(B14:H14)=0,"",IF(AND(ISNUMBER(E14),ISNUMBER(G14)),IF(E14&gt;0,G14/E14,"À compléter"),"À compléter"))</f>
        <v>19</v>
      </c>
      <c r="J14" s="24">
        <v>18</v>
      </c>
      <c r="K14" s="33">
        <f>IF(AND(ISNUMBER(I14),ISNUMBER(J14)),IF(J14&gt;0,(I14-J14)/J14,""),"")</f>
        <v>0.0555555555556</v>
      </c>
      <c r="L14" s="28" t="str">
        <f>IF(ISNUMBER(K14),IF(K14&gt;0.0005,"▲ hausse",IF(K14&lt;-0.0005,"▼ baisse","stable")),"")</f>
        <v>▲ hausse</v>
      </c>
      <c r="M14" s="0"/>
    </row>
    <row r="15" ht="22" customHeight="1">
      <c r="A15" s="0"/>
      <c r="B15" s="19" t="inlineStr">
        <is>
          <t xml:space="preserve">Mozzarella</t>
        </is>
      </c>
      <c r="C15" s="19" t="inlineStr">
        <is>
          <t xml:space="preserve">Crémerie</t>
        </is>
      </c>
      <c r="D15" s="19" t="inlineStr">
        <is>
          <t xml:space="preserve">Crémier C</t>
        </is>
      </c>
      <c r="E15" s="22">
        <v>5</v>
      </c>
      <c r="F15" s="20" t="inlineStr">
        <is>
          <t xml:space="preserve">kg</t>
        </is>
      </c>
      <c r="G15" s="23">
        <v>41</v>
      </c>
      <c r="H15" s="26">
        <v>46287</v>
      </c>
      <c r="I15" s="31">
        <f>IF(COUNTA(B15:H15)=0,"",IF(AND(ISNUMBER(E15),ISNUMBER(G15)),IF(E15&gt;0,G15/E15,"À compléter"),"À compléter"))</f>
        <v>8.2</v>
      </c>
      <c r="J15" s="24">
        <v>7.6</v>
      </c>
      <c r="K15" s="33">
        <f>IF(AND(ISNUMBER(I15),ISNUMBER(J15)),IF(J15&gt;0,(I15-J15)/J15,""),"")</f>
        <v>0.0789473684211</v>
      </c>
      <c r="L15" s="28" t="str">
        <f>IF(ISNUMBER(K15),IF(K15&gt;0.0005,"▲ hausse",IF(K15&lt;-0.0005,"▼ baisse","stable")),"")</f>
        <v>▲ hausse</v>
      </c>
      <c r="M15" s="0"/>
    </row>
    <row r="16" ht="22" customHeight="1">
      <c r="A16" s="0"/>
      <c r="B16" s="19" t="inlineStr">
        <is>
          <t xml:space="preserve">Beurre doux</t>
        </is>
      </c>
      <c r="C16" s="19" t="inlineStr">
        <is>
          <t xml:space="preserve">Crémerie</t>
        </is>
      </c>
      <c r="D16" s="19" t="inlineStr">
        <is>
          <t xml:space="preserve">Crémier C</t>
        </is>
      </c>
      <c r="E16" s="22">
        <v>2.5</v>
      </c>
      <c r="F16" s="20" t="inlineStr">
        <is>
          <t xml:space="preserve">kg</t>
        </is>
      </c>
      <c r="G16" s="23">
        <v>23.75</v>
      </c>
      <c r="H16" s="26">
        <v>46287</v>
      </c>
      <c r="I16" s="31">
        <f>IF(COUNTA(B16:H16)=0,"",IF(AND(ISNUMBER(E16),ISNUMBER(G16)),IF(E16&gt;0,G16/E16,"À compléter"),"À compléter"))</f>
        <v>9.5</v>
      </c>
      <c r="J16" s="24">
        <v>9.5</v>
      </c>
      <c r="K16" s="33">
        <f>IF(AND(ISNUMBER(I16),ISNUMBER(J16)),IF(J16&gt;0,(I16-J16)/J16,""),"")</f>
        <v>0</v>
      </c>
      <c r="L16" s="28" t="str">
        <f>IF(ISNUMBER(K16),IF(K16&gt;0.0005,"▲ hausse",IF(K16&lt;-0.0005,"▼ baisse","stable")),"")</f>
        <v>stable</v>
      </c>
      <c r="M16" s="0"/>
    </row>
    <row r="17" ht="22" customHeight="1">
      <c r="A17" s="0"/>
      <c r="B17" s="19" t="inlineStr">
        <is>
          <t xml:space="preserve">Œufs</t>
        </is>
      </c>
      <c r="C17" s="19" t="inlineStr">
        <is>
          <t xml:space="preserve">Crémerie</t>
        </is>
      </c>
      <c r="D17" s="19" t="inlineStr">
        <is>
          <t xml:space="preserve">Crémier C</t>
        </is>
      </c>
      <c r="E17" s="22">
        <v>180</v>
      </c>
      <c r="F17" s="20" t="inlineStr">
        <is>
          <t xml:space="preserve">pièce</t>
        </is>
      </c>
      <c r="G17" s="23">
        <v>37.8</v>
      </c>
      <c r="H17" s="26">
        <v>46287</v>
      </c>
      <c r="I17" s="31">
        <f>IF(COUNTA(B17:H17)=0,"",IF(AND(ISNUMBER(E17),ISNUMBER(G17)),IF(E17&gt;0,G17/E17,"À compléter"),"À compléter"))</f>
        <v>0.21</v>
      </c>
      <c r="J17" s="24">
        <v>0.2</v>
      </c>
      <c r="K17" s="33">
        <f>IF(AND(ISNUMBER(I17),ISNUMBER(J17)),IF(J17&gt;0,(I17-J17)/J17,""),"")</f>
        <v>0.05</v>
      </c>
      <c r="L17" s="28" t="str">
        <f>IF(ISNUMBER(K17),IF(K17&gt;0.0005,"▲ hausse",IF(K17&lt;-0.0005,"▼ baisse","stable")),"")</f>
        <v>▲ hausse</v>
      </c>
      <c r="M17" s="0"/>
    </row>
    <row r="18" ht="22" customHeight="1">
      <c r="A18" s="0"/>
      <c r="B18" s="19" t="inlineStr">
        <is>
          <t xml:space="preserve">Joue de bœuf</t>
        </is>
      </c>
      <c r="C18" s="19" t="inlineStr">
        <is>
          <t xml:space="preserve">Viandes</t>
        </is>
      </c>
      <c r="D18" s="19" t="inlineStr">
        <is>
          <t xml:space="preserve">Boucher D</t>
        </is>
      </c>
      <c r="E18" s="22">
        <v>5</v>
      </c>
      <c r="F18" s="20" t="inlineStr">
        <is>
          <t xml:space="preserve">kg</t>
        </is>
      </c>
      <c r="G18" s="23">
        <v>64.5</v>
      </c>
      <c r="H18" s="26">
        <v>46294</v>
      </c>
      <c r="I18" s="31">
        <f>IF(COUNTA(B18:H18)=0,"",IF(AND(ISNUMBER(E18),ISNUMBER(G18)),IF(E18&gt;0,G18/E18,"À compléter"),"À compléter"))</f>
        <v>12.9</v>
      </c>
      <c r="J18" s="24">
        <v>12.4</v>
      </c>
      <c r="K18" s="33">
        <f>IF(AND(ISNUMBER(I18),ISNUMBER(J18)),IF(J18&gt;0,(I18-J18)/J18,""),"")</f>
        <v>0.0403225806452</v>
      </c>
      <c r="L18" s="28" t="str">
        <f>IF(ISNUMBER(K18),IF(K18&gt;0.0005,"▲ hausse",IF(K18&lt;-0.0005,"▼ baisse","stable")),"")</f>
        <v>▲ hausse</v>
      </c>
      <c r="M18" s="0"/>
    </row>
    <row r="19" ht="22" customHeight="1">
      <c r="A19" s="0"/>
      <c r="B19" s="19" t="inlineStr">
        <is>
          <t xml:space="preserve">Steak haché 150 g</t>
        </is>
      </c>
      <c r="C19" s="19" t="inlineStr">
        <is>
          <t xml:space="preserve">Viandes</t>
        </is>
      </c>
      <c r="D19" s="19" t="inlineStr">
        <is>
          <t xml:space="preserve">Boucher D</t>
        </is>
      </c>
      <c r="E19" s="22">
        <v>40</v>
      </c>
      <c r="F19" s="20" t="inlineStr">
        <is>
          <t xml:space="preserve">pièce</t>
        </is>
      </c>
      <c r="G19" s="23">
        <v>72</v>
      </c>
      <c r="H19" s="26">
        <v>46294</v>
      </c>
      <c r="I19" s="31">
        <f>IF(COUNTA(B19:H19)=0,"",IF(AND(ISNUMBER(E19),ISNUMBER(G19)),IF(E19&gt;0,G19/E19,"À compléter"),"À compléter"))</f>
        <v>1.8</v>
      </c>
      <c r="J19" s="24">
        <v>1.75</v>
      </c>
      <c r="K19" s="33">
        <f>IF(AND(ISNUMBER(I19),ISNUMBER(J19)),IF(J19&gt;0,(I19-J19)/J19,""),"")</f>
        <v>0.0285714285714</v>
      </c>
      <c r="L19" s="28" t="str">
        <f>IF(ISNUMBER(K19),IF(K19&gt;0.0005,"▲ hausse",IF(K19&lt;-0.0005,"▼ baisse","stable")),"")</f>
        <v>▲ hausse</v>
      </c>
      <c r="M19" s="0"/>
    </row>
    <row r="20" ht="22" customHeight="1">
      <c r="A20" s="0"/>
      <c r="B20" s="19" t="inlineStr">
        <is>
          <t xml:space="preserve">Tomates</t>
        </is>
      </c>
      <c r="C20" s="19" t="inlineStr">
        <is>
          <t xml:space="preserve">Fruits et légumes</t>
        </is>
      </c>
      <c r="D20" s="19" t="inlineStr">
        <is>
          <t xml:space="preserve">Maraîcher B</t>
        </is>
      </c>
      <c r="E20" s="22">
        <v>6</v>
      </c>
      <c r="F20" s="20" t="inlineStr">
        <is>
          <t xml:space="preserve">kg</t>
        </is>
      </c>
      <c r="G20" s="23">
        <v>13.2</v>
      </c>
      <c r="H20" s="26">
        <v>46296</v>
      </c>
      <c r="I20" s="31">
        <f>IF(COUNTA(B20:H20)=0,"",IF(AND(ISNUMBER(E20),ISNUMBER(G20)),IF(E20&gt;0,G20/E20,"À compléter"),"À compléter"))</f>
        <v>2.2</v>
      </c>
      <c r="J20" s="24">
        <v>2.6</v>
      </c>
      <c r="K20" s="33">
        <f>IF(AND(ISNUMBER(I20),ISNUMBER(J20)),IF(J20&gt;0,(I20-J20)/J20,""),"")</f>
        <v>-0.153846153846</v>
      </c>
      <c r="L20" s="28" t="str">
        <f>IF(ISNUMBER(K20),IF(K20&gt;0.0005,"▲ hausse",IF(K20&lt;-0.0005,"▼ baisse","stable")),"")</f>
        <v>▼ baisse</v>
      </c>
      <c r="M20" s="0"/>
    </row>
    <row r="21" ht="22" customHeight="1">
      <c r="A21" s="0"/>
      <c r="B21" s="19" t="inlineStr">
        <is>
          <t xml:space="preserve">Carottes</t>
        </is>
      </c>
      <c r="C21" s="19" t="inlineStr">
        <is>
          <t xml:space="preserve">Fruits et légumes</t>
        </is>
      </c>
      <c r="D21" s="19" t="inlineStr">
        <is>
          <t xml:space="preserve">Maraîcher B</t>
        </is>
      </c>
      <c r="E21" s="22">
        <v>10</v>
      </c>
      <c r="F21" s="20" t="inlineStr">
        <is>
          <t xml:space="preserve">kg</t>
        </is>
      </c>
      <c r="G21" s="23">
        <v>14</v>
      </c>
      <c r="H21" s="26">
        <v>46296</v>
      </c>
      <c r="I21" s="31">
        <f>IF(COUNTA(B21:H21)=0,"",IF(AND(ISNUMBER(E21),ISNUMBER(G21)),IF(E21&gt;0,G21/E21,"À compléter"),"À compléter"))</f>
        <v>1.4</v>
      </c>
      <c r="J21" s="24">
        <v>1.3</v>
      </c>
      <c r="K21" s="33">
        <f>IF(AND(ISNUMBER(I21),ISNUMBER(J21)),IF(J21&gt;0,(I21-J21)/J21,""),"")</f>
        <v>0.0769230769231</v>
      </c>
      <c r="L21" s="28" t="str">
        <f>IF(ISNUMBER(K21),IF(K21&gt;0.0005,"▲ hausse",IF(K21&lt;-0.0005,"▼ baisse","stable")),"")</f>
        <v>▲ hausse</v>
      </c>
      <c r="M21" s="0"/>
    </row>
    <row r="22" ht="22" customHeight="1">
      <c r="A22" s="0"/>
      <c r="B22" s="19" t="inlineStr">
        <is>
          <t xml:space="preserve">Citron vert</t>
        </is>
      </c>
      <c r="C22" s="19" t="inlineStr">
        <is>
          <t xml:space="preserve">Fruits et légumes</t>
        </is>
      </c>
      <c r="D22" s="19" t="inlineStr">
        <is>
          <t xml:space="preserve">Maraîcher B</t>
        </is>
      </c>
      <c r="E22" s="22">
        <v>4</v>
      </c>
      <c r="F22" s="20" t="inlineStr">
        <is>
          <t xml:space="preserve">kg</t>
        </is>
      </c>
      <c r="G22" s="23">
        <v>14</v>
      </c>
      <c r="H22" s="26">
        <v>46296</v>
      </c>
      <c r="I22" s="31">
        <f>IF(COUNTA(B22:H22)=0,"",IF(AND(ISNUMBER(E22),ISNUMBER(G22)),IF(E22&gt;0,G22/E22,"À compléter"),"À compléter"))</f>
        <v>3.5</v>
      </c>
      <c r="J22" s="24">
        <v>3.2</v>
      </c>
      <c r="K22" s="33">
        <f>IF(AND(ISNUMBER(I22),ISNUMBER(J22)),IF(J22&gt;0,(I22-J22)/J22,""),"")</f>
        <v>0.09375</v>
      </c>
      <c r="L22" s="28" t="str">
        <f>IF(ISNUMBER(K22),IF(K22&gt;0.0005,"▲ hausse",IF(K22&lt;-0.0005,"▼ baisse","stable")),"")</f>
        <v>▲ hausse</v>
      </c>
      <c r="M22" s="0"/>
    </row>
    <row r="23" ht="22" customHeight="1">
      <c r="A23" s="0"/>
      <c r="B23" s="19" t="inlineStr">
        <is>
          <t xml:space="preserve">Rhum blanc</t>
        </is>
      </c>
      <c r="C23" s="19" t="inlineStr">
        <is>
          <t xml:space="preserve">Boissons</t>
        </is>
      </c>
      <c r="D23" s="19" t="inlineStr">
        <is>
          <t xml:space="preserve">Caviste E</t>
        </is>
      </c>
      <c r="E23" s="22">
        <v>4.2</v>
      </c>
      <c r="F23" s="20" t="inlineStr">
        <is>
          <t xml:space="preserve">l</t>
        </is>
      </c>
      <c r="G23" s="23">
        <v>71.4</v>
      </c>
      <c r="H23" s="26">
        <v>46273</v>
      </c>
      <c r="I23" s="31">
        <f>IF(COUNTA(B23:H23)=0,"",IF(AND(ISNUMBER(E23),ISNUMBER(G23)),IF(E23&gt;0,G23/E23,"À compléter"),"À compléter"))</f>
        <v>17</v>
      </c>
      <c r="J23" s="24">
        <v>17</v>
      </c>
      <c r="K23" s="33">
        <f>IF(AND(ISNUMBER(I23),ISNUMBER(J23)),IF(J23&gt;0,(I23-J23)/J23,""),"")</f>
        <v>0</v>
      </c>
      <c r="L23" s="28" t="str">
        <f>IF(ISNUMBER(K23),IF(K23&gt;0.0005,"▲ hausse",IF(K23&lt;-0.0005,"▼ baisse","stable")),"")</f>
        <v>stable</v>
      </c>
      <c r="M23" s="0"/>
    </row>
    <row r="24" ht="22" customHeight="1">
      <c r="A24" s="0"/>
      <c r="B24" s="19" t="inlineStr">
        <is>
          <t xml:space="preserve">Boîte à pizza 33 cm</t>
        </is>
      </c>
      <c r="C24" s="19" t="inlineStr">
        <is>
          <t xml:space="preserve">Emballages</t>
        </is>
      </c>
      <c r="D24" s="19" t="inlineStr">
        <is>
          <t xml:space="preserve">Grossiste A</t>
        </is>
      </c>
      <c r="E24" s="22">
        <v>100</v>
      </c>
      <c r="F24" s="20" t="inlineStr">
        <is>
          <t xml:space="preserve">pièce</t>
        </is>
      </c>
      <c r="G24" s="23">
        <v>25</v>
      </c>
      <c r="H24" s="26">
        <v>46280</v>
      </c>
      <c r="I24" s="31">
        <f>IF(COUNTA(B24:H24)=0,"",IF(AND(ISNUMBER(E24),ISNUMBER(G24)),IF(E24&gt;0,G24/E24,"À compléter"),"À compléter"))</f>
        <v>0.25</v>
      </c>
      <c r="J24" s="24"/>
      <c r="K24" s="33" t="str">
        <f>IF(AND(ISNUMBER(I24),ISNUMBER(J24)),IF(J24&gt;0,(I24-J24)/J24,""),"")</f>
        <v/>
      </c>
      <c r="L24" s="28" t="str">
        <f>IF(ISNUMBER(K24),IF(K24&gt;0.0005,"▲ hausse",IF(K24&lt;-0.0005,"▼ baisse","stable")),"")</f>
        <v/>
      </c>
      <c r="M24" s="0"/>
    </row>
    <row r="25" ht="22" customHeight="1">
      <c r="A25" s="0"/>
      <c r="B25" s="19"/>
      <c r="C25" s="19"/>
      <c r="D25" s="19"/>
      <c r="E25" s="22"/>
      <c r="F25" s="20"/>
      <c r="G25" s="23"/>
      <c r="H25" s="26"/>
      <c r="I25" s="31" t="str">
        <f>IF(COUNTA(B25:H25)=0,"",IF(AND(ISNUMBER(E25),ISNUMBER(G25)),IF(E25&gt;0,G25/E25,"À compléter"),"À compléter"))</f>
        <v/>
      </c>
      <c r="J25" s="24"/>
      <c r="K25" s="33" t="str">
        <f>IF(AND(ISNUMBER(I25),ISNUMBER(J25)),IF(J25&gt;0,(I25-J25)/J25,""),"")</f>
        <v/>
      </c>
      <c r="L25" s="28" t="str">
        <f>IF(ISNUMBER(K25),IF(K25&gt;0.0005,"▲ hausse",IF(K25&lt;-0.0005,"▼ baisse","stable")),"")</f>
        <v/>
      </c>
      <c r="M25" s="0"/>
    </row>
    <row r="26" ht="22" customHeight="1">
      <c r="A26" s="0"/>
      <c r="B26" s="19"/>
      <c r="C26" s="19"/>
      <c r="D26" s="19"/>
      <c r="E26" s="22"/>
      <c r="F26" s="20"/>
      <c r="G26" s="23"/>
      <c r="H26" s="26"/>
      <c r="I26" s="31" t="str">
        <f>IF(COUNTA(B26:H26)=0,"",IF(AND(ISNUMBER(E26),ISNUMBER(G26)),IF(E26&gt;0,G26/E26,"À compléter"),"À compléter"))</f>
        <v/>
      </c>
      <c r="J26" s="24"/>
      <c r="K26" s="33" t="str">
        <f>IF(AND(ISNUMBER(I26),ISNUMBER(J26)),IF(J26&gt;0,(I26-J26)/J26,""),"")</f>
        <v/>
      </c>
      <c r="L26" s="28" t="str">
        <f>IF(ISNUMBER(K26),IF(K26&gt;0.0005,"▲ hausse",IF(K26&lt;-0.0005,"▼ baisse","stable")),"")</f>
        <v/>
      </c>
      <c r="M26" s="0"/>
    </row>
    <row r="27" ht="20" customHeight="1">
      <c r="A27" s="0"/>
      <c r="B27" s="6" t="str">
        <f>IF(COUNTIF(I11:I26,"À compléter")&gt;0,"Une ligne est incomplète : il lui manque le contenu du colis ou son prix.","")</f>
        <v/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0"/>
    </row>
    <row r="28" ht="12" customHeight="1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</row>
    <row r="29" ht="30" customHeight="1">
      <c r="A29" s="0"/>
      <c r="B29" s="4" t="inlineStr">
        <is>
          <t xml:space="preserve">Prix à l’unité = prix du colis ÷ contenu du colis. Quand un prix change : recopiez d’abord le prix à l’unité dans « Ancien prix à l’unité », puis écrivez le nouveau prix du colis et sa date. Vos familles, vos fournisseurs et vos unités : onglet « Réglages ».</t>
        </is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0"/>
    </row>
    <row r="30" ht="24" customHeight="1">
      <c r="A30" s="0"/>
      <c r="B30" s="5" t="inlineStr">
        <is>
          <t xml:space="preserve">Un prix d’achat change ? Toby recalcule toutes vos recettes d’un coup, gratuitement → tobyapp.fr</t>
        </is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0"/>
    </row>
    <row r="31" ht="20" customHeight="1">
      <c r="A31" s="0"/>
      <c r="B31" s="4" t="inlineStr">
        <is>
          <t xml:space="preserve">Vos marges, sans les maths.  ·  Mode d’emploi : tobyapp.fr/modeles/mercuriale-restaurant  ·  Libre de reproduction et d’usage en formation, avec mention de la source tobyapp.fr.</t>
        </is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0"/>
    </row>
    <row r="32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</row>
    <row r="33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</row>
  </sheetData>
  <mergeCells count="9">
    <mergeCell ref="B2:L2"/>
    <mergeCell ref="B3:L3"/>
    <mergeCell ref="B4:L4"/>
    <mergeCell ref="B6:I6"/>
    <mergeCell ref="J6:L6"/>
    <mergeCell ref="B27:L27"/>
    <mergeCell ref="B29:L29"/>
    <mergeCell ref="B30:L30"/>
    <mergeCell ref="B31:L31"/>
  </mergeCells>
  <conditionalFormatting sqref="K11:L26">
    <cfRule type="expression" dxfId="1" priority="1">
      <formula>$L11="▲ hausse"</formula>
    </cfRule>
  </conditionalFormatting>
  <conditionalFormatting sqref="K8">
    <cfRule type="expression" dxfId="3" priority="2">
      <formula>AND(ISNUMBER($K$8),$K$8&gt;0)</formula>
    </cfRule>
  </conditionalFormatting>
  <dataValidations count="3">
    <dataValidation type="list" allowBlank="1" showErrorMessage="0" sqref="C11:C26">
      <formula1>'Réglages'!$D$8:$D$19</formula1>
    </dataValidation>
    <dataValidation type="list" allowBlank="1" showErrorMessage="0" sqref="D11:D26">
      <formula1>'Réglages'!$B$8:$B$19</formula1>
    </dataValidation>
    <dataValidation type="list" allowBlank="1" showErrorMessage="0" sqref="F11:F26">
      <formula1>'Réglages'!$F$8:$F$19</formula1>
    </dataValidation>
  </dataValidations>
  <hyperlinks>
    <hyperlink ref="B30" r:id="rId1"/>
  </hyperlinks>
  <pageMargins left="0.4" right="0.4" top="0.5" bottom="0.5" header="0.3" footer="0.3"/>
  <pageSetup paperSize="9" orientation="landscape" fitToWidth="1" fitToHeight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A6532D"/>
    <pageSetUpPr fitToPage="1"/>
  </sheetPr>
  <dimension ref="A1:R20"/>
  <sheetViews>
    <sheetView showGridLines="0" workbookViewId="0">
      <pane ySplit="7" topLeftCell="A8" activePane="bottomLeft" state="frozen"/>
    </sheetView>
  </sheetViews>
  <sheetFormatPr baseColWidth="8" defaultRowHeight="18" customHeight="1"/>
  <cols>
    <col min="1" max="1" width="2.5" style="0" customWidth="1"/>
    <col min="2" max="2" width="24" style="0" customWidth="1"/>
    <col min="3" max="3" width="8" style="0" customWidth="1"/>
    <col min="4" max="4" width="2" style="0" customWidth="1"/>
    <col min="5" max="5" width="15" style="0" customWidth="1"/>
    <col min="6" max="6" width="9" style="0" customWidth="1"/>
    <col min="7" max="7" width="13" style="0" customWidth="1"/>
    <col min="8" max="8" width="13" style="0" customWidth="1"/>
    <col min="9" max="9" width="2" style="0" customWidth="1"/>
    <col min="10" max="10" width="15" style="0" customWidth="1"/>
    <col min="11" max="11" width="9" style="0" customWidth="1"/>
    <col min="12" max="12" width="13" style="0" customWidth="1"/>
    <col min="13" max="13" width="13" style="0" customWidth="1"/>
    <col min="14" max="14" width="2" style="0" customWidth="1"/>
    <col min="15" max="15" width="17" style="0" customWidth="1"/>
    <col min="16" max="16" width="12" style="0" customWidth="1"/>
    <col min="17" max="17" width="10" style="0" customWidth="1"/>
    <col min="18" max="18" width="2.5" style="0" customWidth="1"/>
    <col min="19" max="16384" width="10" style="0"/>
  </cols>
  <sheetData>
    <row r="1" ht="9" customHeight="1">
      <c r="A1" s="0"/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</row>
    <row r="2" ht="22" customHeight="1">
      <c r="A2" s="0"/>
      <c r="B2" s="11" t="inlineStr">
        <is>
          <t xml:space="preserve">MODÈLE GRATUIT · TOBYAPP.FR</t>
        </is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0"/>
    </row>
    <row r="3" ht="32" customHeight="1">
      <c r="A3" s="0"/>
      <c r="B3" s="12" t="inlineStr">
        <is>
          <t xml:space="preserve">Deux fournisseurs, le même produit</t>
        </is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0"/>
    </row>
    <row r="4" ht="26" customHeight="1">
      <c r="A4" s="0"/>
      <c r="B4" s="13" t="inlineStr">
        <is>
          <t xml:space="preserve">Un exemple pour comprendre : chaque offre est ramenée au kilo, au litre ou à la pièce, puis comparée.</t>
        </is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0"/>
    </row>
    <row r="5" ht="12" customHeight="1">
      <c r="A5" s="0"/>
      <c r="B5" s="0"/>
      <c r="C5" s="0"/>
      <c r="D5" s="0"/>
      <c r="E5" s="0"/>
      <c r="F5" s="0"/>
      <c r="G5" s="0"/>
      <c r="H5" s="0"/>
      <c r="I5" s="0"/>
      <c r="J5" s="0"/>
      <c r="K5" s="0"/>
      <c r="L5" s="0"/>
      <c r="M5" s="0"/>
      <c r="N5" s="0"/>
      <c r="O5" s="0"/>
      <c r="P5" s="0"/>
      <c r="Q5" s="0"/>
      <c r="R5" s="0"/>
    </row>
    <row r="6" ht="28" customHeight="1">
      <c r="A6" s="0"/>
      <c r="B6" s="8" t="inlineStr">
        <is>
          <t xml:space="preserve">1 · Le produit</t>
        </is>
      </c>
      <c r="C6" s="8"/>
      <c r="D6" s="0"/>
      <c r="E6" s="8" t="inlineStr">
        <is>
          <t xml:space="preserve">2 · Fournisseur A</t>
        </is>
      </c>
      <c r="F6" s="8"/>
      <c r="G6" s="8"/>
      <c r="H6" s="8"/>
      <c r="I6" s="0"/>
      <c r="J6" s="8" t="inlineStr">
        <is>
          <t xml:space="preserve">3 · Fournisseur B</t>
        </is>
      </c>
      <c r="K6" s="8"/>
      <c r="L6" s="8"/>
      <c r="M6" s="8"/>
      <c r="N6" s="0"/>
      <c r="O6" s="8" t="inlineStr">
        <is>
          <t xml:space="preserve">4 · Le résultat</t>
        </is>
      </c>
      <c r="P6" s="8"/>
      <c r="Q6" s="8"/>
      <c r="R6" s="0"/>
    </row>
    <row r="7" ht="30" customHeight="1">
      <c r="A7" s="0"/>
      <c r="B7" s="15" t="inlineStr">
        <is>
          <t xml:space="preserve">Produit</t>
        </is>
      </c>
      <c r="C7" s="17" t="inlineStr">
        <is>
          <t xml:space="preserve">Unité</t>
        </is>
      </c>
      <c r="D7" s="0"/>
      <c r="E7" s="15" t="inlineStr">
        <is>
          <t xml:space="preserve">Fournisseur</t>
        </is>
      </c>
      <c r="F7" s="16" t="inlineStr">
        <is>
          <t xml:space="preserve">Contenu du colis</t>
        </is>
      </c>
      <c r="G7" s="16" t="inlineStr">
        <is>
          <t xml:space="preserve">Prix du colis HT</t>
        </is>
      </c>
      <c r="H7" s="16" t="inlineStr">
        <is>
          <t xml:space="preserve">Prix à l’unité HT</t>
        </is>
      </c>
      <c r="I7" s="0"/>
      <c r="J7" s="15" t="inlineStr">
        <is>
          <t xml:space="preserve">Fournisseur</t>
        </is>
      </c>
      <c r="K7" s="16" t="inlineStr">
        <is>
          <t xml:space="preserve">Contenu du colis</t>
        </is>
      </c>
      <c r="L7" s="16" t="inlineStr">
        <is>
          <t xml:space="preserve">Prix du colis HT</t>
        </is>
      </c>
      <c r="M7" s="16" t="inlineStr">
        <is>
          <t xml:space="preserve">Prix à l’unité HT</t>
        </is>
      </c>
      <c r="N7" s="0"/>
      <c r="O7" s="15" t="inlineStr">
        <is>
          <t xml:space="preserve">Le moins cher</t>
        </is>
      </c>
      <c r="P7" s="16" t="inlineStr">
        <is>
          <t xml:space="preserve">Écart à l’unité</t>
        </is>
      </c>
      <c r="Q7" s="16" t="inlineStr">
        <is>
          <t xml:space="preserve">Économie</t>
        </is>
      </c>
      <c r="R7" s="0"/>
    </row>
    <row r="8" ht="22" customHeight="1">
      <c r="A8" s="0"/>
      <c r="B8" s="19" t="inlineStr">
        <is>
          <t xml:space="preserve">Mozzarella</t>
        </is>
      </c>
      <c r="C8" s="20" t="inlineStr">
        <is>
          <t xml:space="preserve">kg</t>
        </is>
      </c>
      <c r="D8" s="0"/>
      <c r="E8" s="19" t="inlineStr">
        <is>
          <t xml:space="preserve">Crémier C</t>
        </is>
      </c>
      <c r="F8" s="22">
        <v>5</v>
      </c>
      <c r="G8" s="23">
        <v>41</v>
      </c>
      <c r="H8" s="31">
        <f>IF(COUNTA(E8:G8)=0,"",IF(AND(ISNUMBER(F8),ISNUMBER(G8)),IF(F8&gt;0,G8/F8,"À compléter"),"À compléter"))</f>
        <v>8.2</v>
      </c>
      <c r="I8" s="0"/>
      <c r="J8" s="19" t="inlineStr">
        <is>
          <t xml:space="preserve">Grossiste A</t>
        </is>
      </c>
      <c r="K8" s="22">
        <v>2</v>
      </c>
      <c r="L8" s="23">
        <v>17</v>
      </c>
      <c r="M8" s="31">
        <f>IF(COUNTA(J8:L8)=0,"",IF(AND(ISNUMBER(K8),ISNUMBER(L8)),IF(K8&gt;0,L8/K8,"À compléter"),"À compléter"))</f>
        <v>8.5</v>
      </c>
      <c r="N8" s="0"/>
      <c r="O8" s="27" t="str">
        <f>IF(OR(NOT(ISNUMBER(H8)),NOT(ISNUMBER(M8))),"",IF(ROUND(H8,4)&lt;ROUND(M8,4),IF(E8="","Fournisseur A",E8),IF(ROUND(M8,4)&lt;ROUND(H8,4),IF(J8="","Fournisseur B",J8),"Même prix")))</f>
        <v>Crémier C</v>
      </c>
      <c r="P8" s="31">
        <f>IF(OR(NOT(ISNUMBER(H8)),NOT(ISNUMBER(M8))),"",IF(H8&gt;M8,H8-M8,M8-H8))</f>
        <v>0.3</v>
      </c>
      <c r="Q8" s="33">
        <f>IF(OR(NOT(ISNUMBER(H8)),NOT(ISNUMBER(M8))),"",IF(H8&gt;M8,(H8-M8)/H8,IF(M8&gt;0,(M8-H8)/M8,"")))</f>
        <v>0.0352941176471</v>
      </c>
      <c r="R8" s="0"/>
    </row>
    <row r="9" ht="22" customHeight="1">
      <c r="A9" s="0"/>
      <c r="B9" s="19" t="inlineStr">
        <is>
          <t xml:space="preserve">Huile de tournesol</t>
        </is>
      </c>
      <c r="C9" s="20" t="inlineStr">
        <is>
          <t xml:space="preserve">l</t>
        </is>
      </c>
      <c r="D9" s="0"/>
      <c r="E9" s="19" t="inlineStr">
        <is>
          <t xml:space="preserve">Grossiste A</t>
        </is>
      </c>
      <c r="F9" s="22">
        <v>5</v>
      </c>
      <c r="G9" s="23">
        <v>9.75</v>
      </c>
      <c r="H9" s="31">
        <f>IF(COUNTA(E9:G9)=0,"",IF(AND(ISNUMBER(F9),ISNUMBER(G9)),IF(F9&gt;0,G9/F9,"À compléter"),"À compléter"))</f>
        <v>1.95</v>
      </c>
      <c r="I9" s="0"/>
      <c r="J9" s="19" t="inlineStr">
        <is>
          <t xml:space="preserve">Grossiste F</t>
        </is>
      </c>
      <c r="K9" s="22">
        <v>25</v>
      </c>
      <c r="L9" s="23">
        <v>46.25</v>
      </c>
      <c r="M9" s="31">
        <f>IF(COUNTA(J9:L9)=0,"",IF(AND(ISNUMBER(K9),ISNUMBER(L9)),IF(K9&gt;0,L9/K9,"À compléter"),"À compléter"))</f>
        <v>1.85</v>
      </c>
      <c r="N9" s="0"/>
      <c r="O9" s="27" t="str">
        <f>IF(OR(NOT(ISNUMBER(H9)),NOT(ISNUMBER(M9))),"",IF(ROUND(H9,4)&lt;ROUND(M9,4),IF(E9="","Fournisseur A",E9),IF(ROUND(M9,4)&lt;ROUND(H9,4),IF(J9="","Fournisseur B",J9),"Même prix")))</f>
        <v>Grossiste F</v>
      </c>
      <c r="P9" s="31">
        <f>IF(OR(NOT(ISNUMBER(H9)),NOT(ISNUMBER(M9))),"",IF(H9&gt;M9,H9-M9,M9-H9))</f>
        <v>0.1</v>
      </c>
      <c r="Q9" s="33">
        <f>IF(OR(NOT(ISNUMBER(H9)),NOT(ISNUMBER(M9))),"",IF(H9&gt;M9,(H9-M9)/H9,IF(M9&gt;0,(M9-H9)/M9,"")))</f>
        <v>0.0512820512821</v>
      </c>
      <c r="R9" s="0"/>
    </row>
    <row r="10" ht="22" customHeight="1">
      <c r="A10" s="0"/>
      <c r="B10" s="19" t="inlineStr">
        <is>
          <t xml:space="preserve">Farine T55</t>
        </is>
      </c>
      <c r="C10" s="20" t="inlineStr">
        <is>
          <t xml:space="preserve">kg</t>
        </is>
      </c>
      <c r="D10" s="0"/>
      <c r="E10" s="19" t="inlineStr">
        <is>
          <t xml:space="preserve">Grossiste A</t>
        </is>
      </c>
      <c r="F10" s="22">
        <v>25</v>
      </c>
      <c r="G10" s="23">
        <v>21.5</v>
      </c>
      <c r="H10" s="31">
        <f>IF(COUNTA(E10:G10)=0,"",IF(AND(ISNUMBER(F10),ISNUMBER(G10)),IF(F10&gt;0,G10/F10,"À compléter"),"À compléter"))</f>
        <v>0.86</v>
      </c>
      <c r="I10" s="0"/>
      <c r="J10" s="19" t="inlineStr">
        <is>
          <t xml:space="preserve">Grossiste F</t>
        </is>
      </c>
      <c r="K10" s="22">
        <v>10</v>
      </c>
      <c r="L10" s="23">
        <v>9.2</v>
      </c>
      <c r="M10" s="31">
        <f>IF(COUNTA(J10:L10)=0,"",IF(AND(ISNUMBER(K10),ISNUMBER(L10)),IF(K10&gt;0,L10/K10,"À compléter"),"À compléter"))</f>
        <v>0.92</v>
      </c>
      <c r="N10" s="0"/>
      <c r="O10" s="27" t="str">
        <f>IF(OR(NOT(ISNUMBER(H10)),NOT(ISNUMBER(M10))),"",IF(ROUND(H10,4)&lt;ROUND(M10,4),IF(E10="","Fournisseur A",E10),IF(ROUND(M10,4)&lt;ROUND(H10,4),IF(J10="","Fournisseur B",J10),"Même prix")))</f>
        <v>Grossiste A</v>
      </c>
      <c r="P10" s="31">
        <f>IF(OR(NOT(ISNUMBER(H10)),NOT(ISNUMBER(M10))),"",IF(H10&gt;M10,H10-M10,M10-H10))</f>
        <v>0.06</v>
      </c>
      <c r="Q10" s="33">
        <f>IF(OR(NOT(ISNUMBER(H10)),NOT(ISNUMBER(M10))),"",IF(H10&gt;M10,(H10-M10)/H10,IF(M10&gt;0,(M10-H10)/M10,"")))</f>
        <v>0.0652173913043</v>
      </c>
      <c r="R10" s="0"/>
    </row>
    <row r="11" ht="22" customHeight="1">
      <c r="A11" s="0"/>
      <c r="B11" s="19" t="inlineStr">
        <is>
          <t xml:space="preserve">Œufs</t>
        </is>
      </c>
      <c r="C11" s="20" t="inlineStr">
        <is>
          <t xml:space="preserve">pièce</t>
        </is>
      </c>
      <c r="D11" s="0"/>
      <c r="E11" s="19" t="inlineStr">
        <is>
          <t xml:space="preserve">Crémier C</t>
        </is>
      </c>
      <c r="F11" s="22">
        <v>180</v>
      </c>
      <c r="G11" s="23">
        <v>37.8</v>
      </c>
      <c r="H11" s="31">
        <f>IF(COUNTA(E11:G11)=0,"",IF(AND(ISNUMBER(F11),ISNUMBER(G11)),IF(F11&gt;0,G11/F11,"À compléter"),"À compléter"))</f>
        <v>0.21</v>
      </c>
      <c r="I11" s="0"/>
      <c r="J11" s="19" t="inlineStr">
        <is>
          <t xml:space="preserve">Grossiste A</t>
        </is>
      </c>
      <c r="K11" s="22">
        <v>30</v>
      </c>
      <c r="L11" s="23">
        <v>6.3</v>
      </c>
      <c r="M11" s="31">
        <f>IF(COUNTA(J11:L11)=0,"",IF(AND(ISNUMBER(K11),ISNUMBER(L11)),IF(K11&gt;0,L11/K11,"À compléter"),"À compléter"))</f>
        <v>0.21</v>
      </c>
      <c r="N11" s="0"/>
      <c r="O11" s="27" t="str">
        <f>IF(OR(NOT(ISNUMBER(H11)),NOT(ISNUMBER(M11))),"",IF(ROUND(H11,4)&lt;ROUND(M11,4),IF(E11="","Fournisseur A",E11),IF(ROUND(M11,4)&lt;ROUND(H11,4),IF(J11="","Fournisseur B",J11),"Même prix")))</f>
        <v>Même prix</v>
      </c>
      <c r="P11" s="31">
        <f>IF(OR(NOT(ISNUMBER(H11)),NOT(ISNUMBER(M11))),"",IF(H11&gt;M11,H11-M11,M11-H11))</f>
        <v>0</v>
      </c>
      <c r="Q11" s="33">
        <f>IF(OR(NOT(ISNUMBER(H11)),NOT(ISNUMBER(M11))),"",IF(H11&gt;M11,(H11-M11)/H11,IF(M11&gt;0,(M11-H11)/M11,"")))</f>
        <v>0</v>
      </c>
      <c r="R11" s="0"/>
    </row>
    <row r="12" ht="22" customHeight="1">
      <c r="A12" s="0"/>
      <c r="B12" s="19" t="inlineStr">
        <is>
          <t xml:space="preserve">Tomates pelées</t>
        </is>
      </c>
      <c r="C12" s="20" t="inlineStr">
        <is>
          <t xml:space="preserve">kg</t>
        </is>
      </c>
      <c r="D12" s="0"/>
      <c r="E12" s="19" t="inlineStr">
        <is>
          <t xml:space="preserve">Grossiste A</t>
        </is>
      </c>
      <c r="F12" s="22">
        <v>15</v>
      </c>
      <c r="G12" s="23">
        <v>27</v>
      </c>
      <c r="H12" s="31">
        <f>IF(COUNTA(E12:G12)=0,"",IF(AND(ISNUMBER(F12),ISNUMBER(G12)),IF(F12&gt;0,G12/F12,"À compléter"),"À compléter"))</f>
        <v>1.8</v>
      </c>
      <c r="I12" s="0"/>
      <c r="J12" s="19" t="inlineStr">
        <is>
          <t xml:space="preserve">Grossiste F</t>
        </is>
      </c>
      <c r="K12" s="22">
        <v>2.5</v>
      </c>
      <c r="L12" s="23">
        <v>4.75</v>
      </c>
      <c r="M12" s="31">
        <f>IF(COUNTA(J12:L12)=0,"",IF(AND(ISNUMBER(K12),ISNUMBER(L12)),IF(K12&gt;0,L12/K12,"À compléter"),"À compléter"))</f>
        <v>1.9</v>
      </c>
      <c r="N12" s="0"/>
      <c r="O12" s="27" t="str">
        <f>IF(OR(NOT(ISNUMBER(H12)),NOT(ISNUMBER(M12))),"",IF(ROUND(H12,4)&lt;ROUND(M12,4),IF(E12="","Fournisseur A",E12),IF(ROUND(M12,4)&lt;ROUND(H12,4),IF(J12="","Fournisseur B",J12),"Même prix")))</f>
        <v>Grossiste A</v>
      </c>
      <c r="P12" s="31">
        <f>IF(OR(NOT(ISNUMBER(H12)),NOT(ISNUMBER(M12))),"",IF(H12&gt;M12,H12-M12,M12-H12))</f>
        <v>0.1</v>
      </c>
      <c r="Q12" s="33">
        <f>IF(OR(NOT(ISNUMBER(H12)),NOT(ISNUMBER(M12))),"",IF(H12&gt;M12,(H12-M12)/H12,IF(M12&gt;0,(M12-H12)/M12,"")))</f>
        <v>0.0526315789474</v>
      </c>
      <c r="R12" s="0"/>
    </row>
    <row r="13" ht="22" customHeight="1">
      <c r="A13" s="0"/>
      <c r="B13" s="19" t="inlineStr">
        <is>
          <t xml:space="preserve">Citron vert</t>
        </is>
      </c>
      <c r="C13" s="20" t="inlineStr">
        <is>
          <t xml:space="preserve">kg</t>
        </is>
      </c>
      <c r="D13" s="0"/>
      <c r="E13" s="19" t="inlineStr">
        <is>
          <t xml:space="preserve">Maraîcher B</t>
        </is>
      </c>
      <c r="F13" s="22">
        <v>4</v>
      </c>
      <c r="G13" s="23">
        <v>14</v>
      </c>
      <c r="H13" s="31">
        <f>IF(COUNTA(E13:G13)=0,"",IF(AND(ISNUMBER(F13),ISNUMBER(G13)),IF(F13&gt;0,G13/F13,"À compléter"),"À compléter"))</f>
        <v>3.5</v>
      </c>
      <c r="I13" s="0"/>
      <c r="J13" s="19" t="inlineStr">
        <is>
          <t xml:space="preserve">Grossiste F</t>
        </is>
      </c>
      <c r="K13" s="22">
        <v>1</v>
      </c>
      <c r="L13" s="23">
        <v>3.9</v>
      </c>
      <c r="M13" s="31">
        <f>IF(COUNTA(J13:L13)=0,"",IF(AND(ISNUMBER(K13),ISNUMBER(L13)),IF(K13&gt;0,L13/K13,"À compléter"),"À compléter"))</f>
        <v>3.9</v>
      </c>
      <c r="N13" s="0"/>
      <c r="O13" s="27" t="str">
        <f>IF(OR(NOT(ISNUMBER(H13)),NOT(ISNUMBER(M13))),"",IF(ROUND(H13,4)&lt;ROUND(M13,4),IF(E13="","Fournisseur A",E13),IF(ROUND(M13,4)&lt;ROUND(H13,4),IF(J13="","Fournisseur B",J13),"Même prix")))</f>
        <v>Maraîcher B</v>
      </c>
      <c r="P13" s="31">
        <f>IF(OR(NOT(ISNUMBER(H13)),NOT(ISNUMBER(M13))),"",IF(H13&gt;M13,H13-M13,M13-H13))</f>
        <v>0.4</v>
      </c>
      <c r="Q13" s="33">
        <f>IF(OR(NOT(ISNUMBER(H13)),NOT(ISNUMBER(M13))),"",IF(H13&gt;M13,(H13-M13)/H13,IF(M13&gt;0,(M13-H13)/M13,"")))</f>
        <v>0.102564102564</v>
      </c>
      <c r="R13" s="0"/>
    </row>
    <row r="14" ht="20" customHeight="1">
      <c r="A14" s="0"/>
      <c r="B14" s="6" t="str">
        <f>IF(COUNTIF(H8:H13,"À compléter")+COUNTIF(M8:M13,"À compléter")&gt;0,"Une offre est incomplète : il lui manque le contenu du colis ou son prix.","")</f>
        <v/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0"/>
    </row>
    <row r="15" ht="12" customHeight="1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</row>
    <row r="16" ht="30" customHeight="1">
      <c r="A16" s="0"/>
      <c r="B16" s="4" t="inlineStr">
        <is>
          <t xml:space="preserve">Comparez toujours à l’unité (kg, l ou pièce), jamais au colis. Économie = écart ÷ prix le plus cher. Regardez aussi la qualité, le minimum de commande et les frais de livraison.</t>
        </is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0"/>
    </row>
    <row r="17" ht="24" customHeight="1">
      <c r="A17" s="0"/>
      <c r="B17" s="5" t="inlineStr">
        <is>
          <t xml:space="preserve">Un prix d’achat change ? Toby recalcule toutes vos recettes d’un coup, gratuitement → tobyapp.fr</t>
        </is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0"/>
    </row>
    <row r="18" ht="20" customHeight="1">
      <c r="A18" s="0"/>
      <c r="B18" s="4" t="inlineStr">
        <is>
          <t xml:space="preserve">Vos marges, sans les maths.  ·  Mode d’emploi : tobyapp.fr/modeles/mercuriale-restaurant  ·  Libre de reproduction et d’usage en formation, avec mention de la source tobyapp.fr.</t>
        </is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0"/>
    </row>
    <row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</row>
    <row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</row>
  </sheetData>
  <mergeCells count="11">
    <mergeCell ref="B2:Q2"/>
    <mergeCell ref="B3:Q3"/>
    <mergeCell ref="B4:Q4"/>
    <mergeCell ref="B6:C6"/>
    <mergeCell ref="E6:H6"/>
    <mergeCell ref="J6:M6"/>
    <mergeCell ref="O6:Q6"/>
    <mergeCell ref="B14:Q14"/>
    <mergeCell ref="B16:Q16"/>
    <mergeCell ref="B17:Q17"/>
    <mergeCell ref="B18:Q18"/>
  </mergeCells>
  <dataValidations count="3">
    <dataValidation type="list" allowBlank="1" showErrorMessage="0" sqref="C8:C13">
      <formula1>'Réglages'!$F$8:$F$19</formula1>
    </dataValidation>
    <dataValidation type="list" allowBlank="1" showErrorMessage="0" sqref="E8:E13">
      <formula1>'Réglages'!$B$8:$B$19</formula1>
    </dataValidation>
    <dataValidation type="list" allowBlank="1" showErrorMessage="0" sqref="J8:J13">
      <formula1>'Réglages'!$B$8:$B$19</formula1>
    </dataValidation>
  </dataValidations>
  <hyperlinks>
    <hyperlink ref="B17" r:id="rId1"/>
  </hyperlinks>
  <pageMargins left="0.4" right="0.4" top="0.5" bottom="0.5" header="0.3" footer="0.3"/>
  <pageSetup paperSize="9" orientation="landscape" fitToWidth="1" fitToHeight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A6532D"/>
    <pageSetUpPr fitToPage="1"/>
  </sheetPr>
  <dimension ref="A1:M57"/>
  <sheetViews>
    <sheetView showGridLines="0" workbookViewId="0">
      <pane ySplit="10" topLeftCell="A11" activePane="bottomLeft" state="frozen"/>
    </sheetView>
  </sheetViews>
  <sheetFormatPr baseColWidth="8" defaultRowHeight="18" customHeight="1"/>
  <cols>
    <col min="1" max="1" width="2.5" style="0" customWidth="1"/>
    <col min="2" max="2" width="26" style="0" customWidth="1"/>
    <col min="3" max="3" width="17" style="0" customWidth="1"/>
    <col min="4" max="4" width="15" style="0" customWidth="1"/>
    <col min="5" max="5" width="9" style="0" customWidth="1"/>
    <col min="6" max="6" width="8" style="0" customWidth="1"/>
    <col min="7" max="7" width="13" style="0" customWidth="1"/>
    <col min="8" max="8" width="11" style="0" customWidth="1"/>
    <col min="9" max="9" width="14" style="0" customWidth="1"/>
    <col min="10" max="10" width="14" style="0" customWidth="1"/>
    <col min="11" max="11" width="11" style="0" customWidth="1"/>
    <col min="12" max="12" width="11" style="0" customWidth="1"/>
    <col min="13" max="13" width="2.5" style="0" customWidth="1"/>
    <col min="14" max="16384" width="10" style="0"/>
  </cols>
  <sheetData>
    <row r="1" ht="9" customHeight="1">
      <c r="A1" s="0"/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</row>
    <row r="2" ht="22" customHeight="1">
      <c r="A2" s="0"/>
      <c r="B2" s="11" t="inlineStr">
        <is>
          <t xml:space="preserve">MODÈLE GRATUIT · TOBYAPP.FR</t>
        </is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0"/>
    </row>
    <row r="3" ht="32" customHeight="1">
      <c r="A3" s="0"/>
      <c r="B3" s="12" t="inlineStr">
        <is>
          <t xml:space="preserve">Votre mercuriale</t>
        </is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0"/>
    </row>
    <row r="4" ht="26" customHeight="1">
      <c r="A4" s="0"/>
      <c r="B4" s="13" t="inlineStr">
        <is>
          <t xml:space="preserve">Écrivez dans les cases blanches, une ligne par produit : le prix à l’unité et son évolution se calculent.</t>
        </is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0"/>
    </row>
    <row r="5" ht="12" customHeight="1">
      <c r="A5" s="0"/>
      <c r="B5" s="0"/>
      <c r="C5" s="0"/>
      <c r="D5" s="0"/>
      <c r="E5" s="0"/>
      <c r="F5" s="0"/>
      <c r="G5" s="0"/>
      <c r="H5" s="0"/>
      <c r="I5" s="0"/>
      <c r="J5" s="0"/>
      <c r="K5" s="0"/>
      <c r="L5" s="0"/>
      <c r="M5" s="0"/>
    </row>
    <row r="6" ht="28" customHeight="1">
      <c r="A6" s="0"/>
      <c r="B6" s="8" t="inlineStr">
        <is>
          <t xml:space="preserve">1 · Vos prix d’achat</t>
        </is>
      </c>
      <c r="C6" s="8"/>
      <c r="D6" s="8"/>
      <c r="E6" s="8"/>
      <c r="F6" s="8"/>
      <c r="G6" s="8"/>
      <c r="H6" s="8"/>
      <c r="I6" s="8"/>
      <c r="J6" s="8" t="inlineStr">
        <is>
          <t xml:space="preserve">2 · Ce qui a bougé</t>
        </is>
      </c>
      <c r="K6" s="8"/>
      <c r="L6" s="8"/>
      <c r="M6" s="0"/>
    </row>
    <row r="7" ht="24" customHeight="1">
      <c r="A7" s="0"/>
      <c r="B7" s="3" t="inlineStr">
        <is>
          <t xml:space="preserve">Mise à jour le</t>
        </is>
      </c>
      <c r="C7" s="26"/>
      <c r="D7" s="0"/>
      <c r="E7" s="0"/>
      <c r="F7" s="0"/>
      <c r="G7" s="0"/>
      <c r="H7" s="0"/>
      <c r="I7" s="0"/>
      <c r="J7" s="40" t="inlineStr">
        <is>
          <t xml:space="preserve">PRIX SUIVIS</t>
        </is>
      </c>
      <c r="K7" s="40" t="inlineStr">
        <is>
          <t xml:space="preserve">HAUSSES</t>
        </is>
      </c>
      <c r="L7" s="40" t="inlineStr">
        <is>
          <t xml:space="preserve">BAISSES</t>
        </is>
      </c>
      <c r="M7" s="0"/>
    </row>
    <row r="8" ht="30" customHeight="1">
      <c r="A8" s="0"/>
      <c r="B8" s="0"/>
      <c r="C8" s="0"/>
      <c r="D8" s="0"/>
      <c r="E8" s="0"/>
      <c r="F8" s="0"/>
      <c r="G8" s="0"/>
      <c r="H8" s="0"/>
      <c r="I8" s="0"/>
      <c r="J8" s="45" t="str">
        <f>IF(COUNT(I11:I50)=0,"",COUNT(I11:I50))</f>
        <v/>
      </c>
      <c r="K8" s="45" t="str">
        <f>IF(COUNT(K11:K50)=0,"",COUNTIF(L11:L50,"▲ hausse"))</f>
        <v/>
      </c>
      <c r="L8" s="45" t="str">
        <f>IF(COUNT(K11:K50)=0,"",COUNTIF(L11:L50,"▼ baisse"))</f>
        <v/>
      </c>
      <c r="M8" s="0"/>
    </row>
    <row r="9" ht="10" customHeight="1">
      <c r="A9" s="0"/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</row>
    <row r="10" ht="30" customHeight="1">
      <c r="A10" s="0"/>
      <c r="B10" s="15" t="inlineStr">
        <is>
          <t xml:space="preserve">Produit</t>
        </is>
      </c>
      <c r="C10" s="15" t="inlineStr">
        <is>
          <t xml:space="preserve">Famille</t>
        </is>
      </c>
      <c r="D10" s="15" t="inlineStr">
        <is>
          <t xml:space="preserve">Fournisseur</t>
        </is>
      </c>
      <c r="E10" s="16" t="inlineStr">
        <is>
          <t xml:space="preserve">Contenu du colis</t>
        </is>
      </c>
      <c r="F10" s="17" t="inlineStr">
        <is>
          <t xml:space="preserve">Unité</t>
        </is>
      </c>
      <c r="G10" s="16" t="inlineStr">
        <is>
          <t xml:space="preserve">Prix du colis HT</t>
        </is>
      </c>
      <c r="H10" s="16" t="inlineStr">
        <is>
          <t xml:space="preserve">Date du prix</t>
        </is>
      </c>
      <c r="I10" s="16" t="inlineStr">
        <is>
          <t xml:space="preserve">Prix à l’unité HT</t>
        </is>
      </c>
      <c r="J10" s="16" t="inlineStr">
        <is>
          <t xml:space="preserve">Ancien prix à l’unité</t>
        </is>
      </c>
      <c r="K10" s="16" t="inlineStr">
        <is>
          <t xml:space="preserve">Évolution</t>
        </is>
      </c>
      <c r="L10" s="17" t="inlineStr">
        <is>
          <t xml:space="preserve"/>
        </is>
      </c>
      <c r="M10" s="0"/>
    </row>
    <row r="11" ht="22" customHeight="1">
      <c r="A11" s="0"/>
      <c r="B11" s="19"/>
      <c r="C11" s="19"/>
      <c r="D11" s="19"/>
      <c r="E11" s="22"/>
      <c r="F11" s="20"/>
      <c r="G11" s="23"/>
      <c r="H11" s="26"/>
      <c r="I11" s="31" t="str">
        <f>IF(COUNTA(B11:H11)=0,"",IF(AND(ISNUMBER(E11),ISNUMBER(G11)),IF(E11&gt;0,G11/E11,"À compléter"),"À compléter"))</f>
        <v/>
      </c>
      <c r="J11" s="24"/>
      <c r="K11" s="33" t="str">
        <f>IF(AND(ISNUMBER(I11),ISNUMBER(J11)),IF(J11&gt;0,(I11-J11)/J11,""),"")</f>
        <v/>
      </c>
      <c r="L11" s="28" t="str">
        <f>IF(ISNUMBER(K11),IF(K11&gt;0.0005,"▲ hausse",IF(K11&lt;-0.0005,"▼ baisse","stable")),"")</f>
        <v/>
      </c>
      <c r="M11" s="0"/>
    </row>
    <row r="12" ht="22" customHeight="1">
      <c r="A12" s="0"/>
      <c r="B12" s="19"/>
      <c r="C12" s="19"/>
      <c r="D12" s="19"/>
      <c r="E12" s="22"/>
      <c r="F12" s="20"/>
      <c r="G12" s="23"/>
      <c r="H12" s="26"/>
      <c r="I12" s="31" t="str">
        <f>IF(COUNTA(B12:H12)=0,"",IF(AND(ISNUMBER(E12),ISNUMBER(G12)),IF(E12&gt;0,G12/E12,"À compléter"),"À compléter"))</f>
        <v/>
      </c>
      <c r="J12" s="24"/>
      <c r="K12" s="33" t="str">
        <f>IF(AND(ISNUMBER(I12),ISNUMBER(J12)),IF(J12&gt;0,(I12-J12)/J12,""),"")</f>
        <v/>
      </c>
      <c r="L12" s="28" t="str">
        <f>IF(ISNUMBER(K12),IF(K12&gt;0.0005,"▲ hausse",IF(K12&lt;-0.0005,"▼ baisse","stable")),"")</f>
        <v/>
      </c>
      <c r="M12" s="0"/>
    </row>
    <row r="13" ht="22" customHeight="1">
      <c r="A13" s="0"/>
      <c r="B13" s="19"/>
      <c r="C13" s="19"/>
      <c r="D13" s="19"/>
      <c r="E13" s="22"/>
      <c r="F13" s="20"/>
      <c r="G13" s="23"/>
      <c r="H13" s="26"/>
      <c r="I13" s="31" t="str">
        <f>IF(COUNTA(B13:H13)=0,"",IF(AND(ISNUMBER(E13),ISNUMBER(G13)),IF(E13&gt;0,G13/E13,"À compléter"),"À compléter"))</f>
        <v/>
      </c>
      <c r="J13" s="24"/>
      <c r="K13" s="33" t="str">
        <f>IF(AND(ISNUMBER(I13),ISNUMBER(J13)),IF(J13&gt;0,(I13-J13)/J13,""),"")</f>
        <v/>
      </c>
      <c r="L13" s="28" t="str">
        <f>IF(ISNUMBER(K13),IF(K13&gt;0.0005,"▲ hausse",IF(K13&lt;-0.0005,"▼ baisse","stable")),"")</f>
        <v/>
      </c>
      <c r="M13" s="0"/>
    </row>
    <row r="14" ht="22" customHeight="1">
      <c r="A14" s="0"/>
      <c r="B14" s="19"/>
      <c r="C14" s="19"/>
      <c r="D14" s="19"/>
      <c r="E14" s="22"/>
      <c r="F14" s="20"/>
      <c r="G14" s="23"/>
      <c r="H14" s="26"/>
      <c r="I14" s="31" t="str">
        <f>IF(COUNTA(B14:H14)=0,"",IF(AND(ISNUMBER(E14),ISNUMBER(G14)),IF(E14&gt;0,G14/E14,"À compléter"),"À compléter"))</f>
        <v/>
      </c>
      <c r="J14" s="24"/>
      <c r="K14" s="33" t="str">
        <f>IF(AND(ISNUMBER(I14),ISNUMBER(J14)),IF(J14&gt;0,(I14-J14)/J14,""),"")</f>
        <v/>
      </c>
      <c r="L14" s="28" t="str">
        <f>IF(ISNUMBER(K14),IF(K14&gt;0.0005,"▲ hausse",IF(K14&lt;-0.0005,"▼ baisse","stable")),"")</f>
        <v/>
      </c>
      <c r="M14" s="0"/>
    </row>
    <row r="15" ht="22" customHeight="1">
      <c r="A15" s="0"/>
      <c r="B15" s="19"/>
      <c r="C15" s="19"/>
      <c r="D15" s="19"/>
      <c r="E15" s="22"/>
      <c r="F15" s="20"/>
      <c r="G15" s="23"/>
      <c r="H15" s="26"/>
      <c r="I15" s="31" t="str">
        <f>IF(COUNTA(B15:H15)=0,"",IF(AND(ISNUMBER(E15),ISNUMBER(G15)),IF(E15&gt;0,G15/E15,"À compléter"),"À compléter"))</f>
        <v/>
      </c>
      <c r="J15" s="24"/>
      <c r="K15" s="33" t="str">
        <f>IF(AND(ISNUMBER(I15),ISNUMBER(J15)),IF(J15&gt;0,(I15-J15)/J15,""),"")</f>
        <v/>
      </c>
      <c r="L15" s="28" t="str">
        <f>IF(ISNUMBER(K15),IF(K15&gt;0.0005,"▲ hausse",IF(K15&lt;-0.0005,"▼ baisse","stable")),"")</f>
        <v/>
      </c>
      <c r="M15" s="0"/>
    </row>
    <row r="16" ht="22" customHeight="1">
      <c r="A16" s="0"/>
      <c r="B16" s="19"/>
      <c r="C16" s="19"/>
      <c r="D16" s="19"/>
      <c r="E16" s="22"/>
      <c r="F16" s="20"/>
      <c r="G16" s="23"/>
      <c r="H16" s="26"/>
      <c r="I16" s="31" t="str">
        <f>IF(COUNTA(B16:H16)=0,"",IF(AND(ISNUMBER(E16),ISNUMBER(G16)),IF(E16&gt;0,G16/E16,"À compléter"),"À compléter"))</f>
        <v/>
      </c>
      <c r="J16" s="24"/>
      <c r="K16" s="33" t="str">
        <f>IF(AND(ISNUMBER(I16),ISNUMBER(J16)),IF(J16&gt;0,(I16-J16)/J16,""),"")</f>
        <v/>
      </c>
      <c r="L16" s="28" t="str">
        <f>IF(ISNUMBER(K16),IF(K16&gt;0.0005,"▲ hausse",IF(K16&lt;-0.0005,"▼ baisse","stable")),"")</f>
        <v/>
      </c>
      <c r="M16" s="0"/>
    </row>
    <row r="17" ht="22" customHeight="1">
      <c r="A17" s="0"/>
      <c r="B17" s="19"/>
      <c r="C17" s="19"/>
      <c r="D17" s="19"/>
      <c r="E17" s="22"/>
      <c r="F17" s="20"/>
      <c r="G17" s="23"/>
      <c r="H17" s="26"/>
      <c r="I17" s="31" t="str">
        <f>IF(COUNTA(B17:H17)=0,"",IF(AND(ISNUMBER(E17),ISNUMBER(G17)),IF(E17&gt;0,G17/E17,"À compléter"),"À compléter"))</f>
        <v/>
      </c>
      <c r="J17" s="24"/>
      <c r="K17" s="33" t="str">
        <f>IF(AND(ISNUMBER(I17),ISNUMBER(J17)),IF(J17&gt;0,(I17-J17)/J17,""),"")</f>
        <v/>
      </c>
      <c r="L17" s="28" t="str">
        <f>IF(ISNUMBER(K17),IF(K17&gt;0.0005,"▲ hausse",IF(K17&lt;-0.0005,"▼ baisse","stable")),"")</f>
        <v/>
      </c>
      <c r="M17" s="0"/>
    </row>
    <row r="18" ht="22" customHeight="1">
      <c r="A18" s="0"/>
      <c r="B18" s="19"/>
      <c r="C18" s="19"/>
      <c r="D18" s="19"/>
      <c r="E18" s="22"/>
      <c r="F18" s="20"/>
      <c r="G18" s="23"/>
      <c r="H18" s="26"/>
      <c r="I18" s="31" t="str">
        <f>IF(COUNTA(B18:H18)=0,"",IF(AND(ISNUMBER(E18),ISNUMBER(G18)),IF(E18&gt;0,G18/E18,"À compléter"),"À compléter"))</f>
        <v/>
      </c>
      <c r="J18" s="24"/>
      <c r="K18" s="33" t="str">
        <f>IF(AND(ISNUMBER(I18),ISNUMBER(J18)),IF(J18&gt;0,(I18-J18)/J18,""),"")</f>
        <v/>
      </c>
      <c r="L18" s="28" t="str">
        <f>IF(ISNUMBER(K18),IF(K18&gt;0.0005,"▲ hausse",IF(K18&lt;-0.0005,"▼ baisse","stable")),"")</f>
        <v/>
      </c>
      <c r="M18" s="0"/>
    </row>
    <row r="19" ht="22" customHeight="1">
      <c r="A19" s="0"/>
      <c r="B19" s="19"/>
      <c r="C19" s="19"/>
      <c r="D19" s="19"/>
      <c r="E19" s="22"/>
      <c r="F19" s="20"/>
      <c r="G19" s="23"/>
      <c r="H19" s="26"/>
      <c r="I19" s="31" t="str">
        <f>IF(COUNTA(B19:H19)=0,"",IF(AND(ISNUMBER(E19),ISNUMBER(G19)),IF(E19&gt;0,G19/E19,"À compléter"),"À compléter"))</f>
        <v/>
      </c>
      <c r="J19" s="24"/>
      <c r="K19" s="33" t="str">
        <f>IF(AND(ISNUMBER(I19),ISNUMBER(J19)),IF(J19&gt;0,(I19-J19)/J19,""),"")</f>
        <v/>
      </c>
      <c r="L19" s="28" t="str">
        <f>IF(ISNUMBER(K19),IF(K19&gt;0.0005,"▲ hausse",IF(K19&lt;-0.0005,"▼ baisse","stable")),"")</f>
        <v/>
      </c>
      <c r="M19" s="0"/>
    </row>
    <row r="20" ht="22" customHeight="1">
      <c r="A20" s="0"/>
      <c r="B20" s="19"/>
      <c r="C20" s="19"/>
      <c r="D20" s="19"/>
      <c r="E20" s="22"/>
      <c r="F20" s="20"/>
      <c r="G20" s="23"/>
      <c r="H20" s="26"/>
      <c r="I20" s="31" t="str">
        <f>IF(COUNTA(B20:H20)=0,"",IF(AND(ISNUMBER(E20),ISNUMBER(G20)),IF(E20&gt;0,G20/E20,"À compléter"),"À compléter"))</f>
        <v/>
      </c>
      <c r="J20" s="24"/>
      <c r="K20" s="33" t="str">
        <f>IF(AND(ISNUMBER(I20),ISNUMBER(J20)),IF(J20&gt;0,(I20-J20)/J20,""),"")</f>
        <v/>
      </c>
      <c r="L20" s="28" t="str">
        <f>IF(ISNUMBER(K20),IF(K20&gt;0.0005,"▲ hausse",IF(K20&lt;-0.0005,"▼ baisse","stable")),"")</f>
        <v/>
      </c>
      <c r="M20" s="0"/>
    </row>
    <row r="21" ht="22" customHeight="1">
      <c r="A21" s="0"/>
      <c r="B21" s="19"/>
      <c r="C21" s="19"/>
      <c r="D21" s="19"/>
      <c r="E21" s="22"/>
      <c r="F21" s="20"/>
      <c r="G21" s="23"/>
      <c r="H21" s="26"/>
      <c r="I21" s="31" t="str">
        <f>IF(COUNTA(B21:H21)=0,"",IF(AND(ISNUMBER(E21),ISNUMBER(G21)),IF(E21&gt;0,G21/E21,"À compléter"),"À compléter"))</f>
        <v/>
      </c>
      <c r="J21" s="24"/>
      <c r="K21" s="33" t="str">
        <f>IF(AND(ISNUMBER(I21),ISNUMBER(J21)),IF(J21&gt;0,(I21-J21)/J21,""),"")</f>
        <v/>
      </c>
      <c r="L21" s="28" t="str">
        <f>IF(ISNUMBER(K21),IF(K21&gt;0.0005,"▲ hausse",IF(K21&lt;-0.0005,"▼ baisse","stable")),"")</f>
        <v/>
      </c>
      <c r="M21" s="0"/>
    </row>
    <row r="22" ht="22" customHeight="1">
      <c r="A22" s="0"/>
      <c r="B22" s="19"/>
      <c r="C22" s="19"/>
      <c r="D22" s="19"/>
      <c r="E22" s="22"/>
      <c r="F22" s="20"/>
      <c r="G22" s="23"/>
      <c r="H22" s="26"/>
      <c r="I22" s="31" t="str">
        <f>IF(COUNTA(B22:H22)=0,"",IF(AND(ISNUMBER(E22),ISNUMBER(G22)),IF(E22&gt;0,G22/E22,"À compléter"),"À compléter"))</f>
        <v/>
      </c>
      <c r="J22" s="24"/>
      <c r="K22" s="33" t="str">
        <f>IF(AND(ISNUMBER(I22),ISNUMBER(J22)),IF(J22&gt;0,(I22-J22)/J22,""),"")</f>
        <v/>
      </c>
      <c r="L22" s="28" t="str">
        <f>IF(ISNUMBER(K22),IF(K22&gt;0.0005,"▲ hausse",IF(K22&lt;-0.0005,"▼ baisse","stable")),"")</f>
        <v/>
      </c>
      <c r="M22" s="0"/>
    </row>
    <row r="23" ht="22" customHeight="1">
      <c r="A23" s="0"/>
      <c r="B23" s="19"/>
      <c r="C23" s="19"/>
      <c r="D23" s="19"/>
      <c r="E23" s="22"/>
      <c r="F23" s="20"/>
      <c r="G23" s="23"/>
      <c r="H23" s="26"/>
      <c r="I23" s="31" t="str">
        <f>IF(COUNTA(B23:H23)=0,"",IF(AND(ISNUMBER(E23),ISNUMBER(G23)),IF(E23&gt;0,G23/E23,"À compléter"),"À compléter"))</f>
        <v/>
      </c>
      <c r="J23" s="24"/>
      <c r="K23" s="33" t="str">
        <f>IF(AND(ISNUMBER(I23),ISNUMBER(J23)),IF(J23&gt;0,(I23-J23)/J23,""),"")</f>
        <v/>
      </c>
      <c r="L23" s="28" t="str">
        <f>IF(ISNUMBER(K23),IF(K23&gt;0.0005,"▲ hausse",IF(K23&lt;-0.0005,"▼ baisse","stable")),"")</f>
        <v/>
      </c>
      <c r="M23" s="0"/>
    </row>
    <row r="24" ht="22" customHeight="1">
      <c r="A24" s="0"/>
      <c r="B24" s="19"/>
      <c r="C24" s="19"/>
      <c r="D24" s="19"/>
      <c r="E24" s="22"/>
      <c r="F24" s="20"/>
      <c r="G24" s="23"/>
      <c r="H24" s="26"/>
      <c r="I24" s="31" t="str">
        <f>IF(COUNTA(B24:H24)=0,"",IF(AND(ISNUMBER(E24),ISNUMBER(G24)),IF(E24&gt;0,G24/E24,"À compléter"),"À compléter"))</f>
        <v/>
      </c>
      <c r="J24" s="24"/>
      <c r="K24" s="33" t="str">
        <f>IF(AND(ISNUMBER(I24),ISNUMBER(J24)),IF(J24&gt;0,(I24-J24)/J24,""),"")</f>
        <v/>
      </c>
      <c r="L24" s="28" t="str">
        <f>IF(ISNUMBER(K24),IF(K24&gt;0.0005,"▲ hausse",IF(K24&lt;-0.0005,"▼ baisse","stable")),"")</f>
        <v/>
      </c>
      <c r="M24" s="0"/>
    </row>
    <row r="25" ht="22" customHeight="1">
      <c r="A25" s="0"/>
      <c r="B25" s="19"/>
      <c r="C25" s="19"/>
      <c r="D25" s="19"/>
      <c r="E25" s="22"/>
      <c r="F25" s="20"/>
      <c r="G25" s="23"/>
      <c r="H25" s="26"/>
      <c r="I25" s="31" t="str">
        <f>IF(COUNTA(B25:H25)=0,"",IF(AND(ISNUMBER(E25),ISNUMBER(G25)),IF(E25&gt;0,G25/E25,"À compléter"),"À compléter"))</f>
        <v/>
      </c>
      <c r="J25" s="24"/>
      <c r="K25" s="33" t="str">
        <f>IF(AND(ISNUMBER(I25),ISNUMBER(J25)),IF(J25&gt;0,(I25-J25)/J25,""),"")</f>
        <v/>
      </c>
      <c r="L25" s="28" t="str">
        <f>IF(ISNUMBER(K25),IF(K25&gt;0.0005,"▲ hausse",IF(K25&lt;-0.0005,"▼ baisse","stable")),"")</f>
        <v/>
      </c>
      <c r="M25" s="0"/>
    </row>
    <row r="26" ht="22" customHeight="1">
      <c r="A26" s="0"/>
      <c r="B26" s="19"/>
      <c r="C26" s="19"/>
      <c r="D26" s="19"/>
      <c r="E26" s="22"/>
      <c r="F26" s="20"/>
      <c r="G26" s="23"/>
      <c r="H26" s="26"/>
      <c r="I26" s="31" t="str">
        <f>IF(COUNTA(B26:H26)=0,"",IF(AND(ISNUMBER(E26),ISNUMBER(G26)),IF(E26&gt;0,G26/E26,"À compléter"),"À compléter"))</f>
        <v/>
      </c>
      <c r="J26" s="24"/>
      <c r="K26" s="33" t="str">
        <f>IF(AND(ISNUMBER(I26),ISNUMBER(J26)),IF(J26&gt;0,(I26-J26)/J26,""),"")</f>
        <v/>
      </c>
      <c r="L26" s="28" t="str">
        <f>IF(ISNUMBER(K26),IF(K26&gt;0.0005,"▲ hausse",IF(K26&lt;-0.0005,"▼ baisse","stable")),"")</f>
        <v/>
      </c>
      <c r="M26" s="0"/>
    </row>
    <row r="27" ht="22" customHeight="1">
      <c r="A27" s="0"/>
      <c r="B27" s="19"/>
      <c r="C27" s="19"/>
      <c r="D27" s="19"/>
      <c r="E27" s="22"/>
      <c r="F27" s="20"/>
      <c r="G27" s="23"/>
      <c r="H27" s="26"/>
      <c r="I27" s="31" t="str">
        <f>IF(COUNTA(B27:H27)=0,"",IF(AND(ISNUMBER(E27),ISNUMBER(G27)),IF(E27&gt;0,G27/E27,"À compléter"),"À compléter"))</f>
        <v/>
      </c>
      <c r="J27" s="24"/>
      <c r="K27" s="33" t="str">
        <f>IF(AND(ISNUMBER(I27),ISNUMBER(J27)),IF(J27&gt;0,(I27-J27)/J27,""),"")</f>
        <v/>
      </c>
      <c r="L27" s="28" t="str">
        <f>IF(ISNUMBER(K27),IF(K27&gt;0.0005,"▲ hausse",IF(K27&lt;-0.0005,"▼ baisse","stable")),"")</f>
        <v/>
      </c>
      <c r="M27" s="0"/>
    </row>
    <row r="28" ht="22" customHeight="1">
      <c r="A28" s="0"/>
      <c r="B28" s="19"/>
      <c r="C28" s="19"/>
      <c r="D28" s="19"/>
      <c r="E28" s="22"/>
      <c r="F28" s="20"/>
      <c r="G28" s="23"/>
      <c r="H28" s="26"/>
      <c r="I28" s="31" t="str">
        <f>IF(COUNTA(B28:H28)=0,"",IF(AND(ISNUMBER(E28),ISNUMBER(G28)),IF(E28&gt;0,G28/E28,"À compléter"),"À compléter"))</f>
        <v/>
      </c>
      <c r="J28" s="24"/>
      <c r="K28" s="33" t="str">
        <f>IF(AND(ISNUMBER(I28),ISNUMBER(J28)),IF(J28&gt;0,(I28-J28)/J28,""),"")</f>
        <v/>
      </c>
      <c r="L28" s="28" t="str">
        <f>IF(ISNUMBER(K28),IF(K28&gt;0.0005,"▲ hausse",IF(K28&lt;-0.0005,"▼ baisse","stable")),"")</f>
        <v/>
      </c>
      <c r="M28" s="0"/>
    </row>
    <row r="29" ht="22" customHeight="1">
      <c r="A29" s="0"/>
      <c r="B29" s="19"/>
      <c r="C29" s="19"/>
      <c r="D29" s="19"/>
      <c r="E29" s="22"/>
      <c r="F29" s="20"/>
      <c r="G29" s="23"/>
      <c r="H29" s="26"/>
      <c r="I29" s="31" t="str">
        <f>IF(COUNTA(B29:H29)=0,"",IF(AND(ISNUMBER(E29),ISNUMBER(G29)),IF(E29&gt;0,G29/E29,"À compléter"),"À compléter"))</f>
        <v/>
      </c>
      <c r="J29" s="24"/>
      <c r="K29" s="33" t="str">
        <f>IF(AND(ISNUMBER(I29),ISNUMBER(J29)),IF(J29&gt;0,(I29-J29)/J29,""),"")</f>
        <v/>
      </c>
      <c r="L29" s="28" t="str">
        <f>IF(ISNUMBER(K29),IF(K29&gt;0.0005,"▲ hausse",IF(K29&lt;-0.0005,"▼ baisse","stable")),"")</f>
        <v/>
      </c>
      <c r="M29" s="0"/>
    </row>
    <row r="30" ht="22" customHeight="1">
      <c r="A30" s="0"/>
      <c r="B30" s="19"/>
      <c r="C30" s="19"/>
      <c r="D30" s="19"/>
      <c r="E30" s="22"/>
      <c r="F30" s="20"/>
      <c r="G30" s="23"/>
      <c r="H30" s="26"/>
      <c r="I30" s="31" t="str">
        <f>IF(COUNTA(B30:H30)=0,"",IF(AND(ISNUMBER(E30),ISNUMBER(G30)),IF(E30&gt;0,G30/E30,"À compléter"),"À compléter"))</f>
        <v/>
      </c>
      <c r="J30" s="24"/>
      <c r="K30" s="33" t="str">
        <f>IF(AND(ISNUMBER(I30),ISNUMBER(J30)),IF(J30&gt;0,(I30-J30)/J30,""),"")</f>
        <v/>
      </c>
      <c r="L30" s="28" t="str">
        <f>IF(ISNUMBER(K30),IF(K30&gt;0.0005,"▲ hausse",IF(K30&lt;-0.0005,"▼ baisse","stable")),"")</f>
        <v/>
      </c>
      <c r="M30" s="0"/>
    </row>
    <row r="31" ht="22" customHeight="1">
      <c r="A31" s="0"/>
      <c r="B31" s="19"/>
      <c r="C31" s="19"/>
      <c r="D31" s="19"/>
      <c r="E31" s="22"/>
      <c r="F31" s="20"/>
      <c r="G31" s="23"/>
      <c r="H31" s="26"/>
      <c r="I31" s="31" t="str">
        <f>IF(COUNTA(B31:H31)=0,"",IF(AND(ISNUMBER(E31),ISNUMBER(G31)),IF(E31&gt;0,G31/E31,"À compléter"),"À compléter"))</f>
        <v/>
      </c>
      <c r="J31" s="24"/>
      <c r="K31" s="33" t="str">
        <f>IF(AND(ISNUMBER(I31),ISNUMBER(J31)),IF(J31&gt;0,(I31-J31)/J31,""),"")</f>
        <v/>
      </c>
      <c r="L31" s="28" t="str">
        <f>IF(ISNUMBER(K31),IF(K31&gt;0.0005,"▲ hausse",IF(K31&lt;-0.0005,"▼ baisse","stable")),"")</f>
        <v/>
      </c>
      <c r="M31" s="0"/>
    </row>
    <row r="32" ht="22" customHeight="1">
      <c r="A32" s="0"/>
      <c r="B32" s="19"/>
      <c r="C32" s="19"/>
      <c r="D32" s="19"/>
      <c r="E32" s="22"/>
      <c r="F32" s="20"/>
      <c r="G32" s="23"/>
      <c r="H32" s="26"/>
      <c r="I32" s="31" t="str">
        <f>IF(COUNTA(B32:H32)=0,"",IF(AND(ISNUMBER(E32),ISNUMBER(G32)),IF(E32&gt;0,G32/E32,"À compléter"),"À compléter"))</f>
        <v/>
      </c>
      <c r="J32" s="24"/>
      <c r="K32" s="33" t="str">
        <f>IF(AND(ISNUMBER(I32),ISNUMBER(J32)),IF(J32&gt;0,(I32-J32)/J32,""),"")</f>
        <v/>
      </c>
      <c r="L32" s="28" t="str">
        <f>IF(ISNUMBER(K32),IF(K32&gt;0.0005,"▲ hausse",IF(K32&lt;-0.0005,"▼ baisse","stable")),"")</f>
        <v/>
      </c>
      <c r="M32" s="0"/>
    </row>
    <row r="33" ht="22" customHeight="1">
      <c r="A33" s="0"/>
      <c r="B33" s="19"/>
      <c r="C33" s="19"/>
      <c r="D33" s="19"/>
      <c r="E33" s="22"/>
      <c r="F33" s="20"/>
      <c r="G33" s="23"/>
      <c r="H33" s="26"/>
      <c r="I33" s="31" t="str">
        <f>IF(COUNTA(B33:H33)=0,"",IF(AND(ISNUMBER(E33),ISNUMBER(G33)),IF(E33&gt;0,G33/E33,"À compléter"),"À compléter"))</f>
        <v/>
      </c>
      <c r="J33" s="24"/>
      <c r="K33" s="33" t="str">
        <f>IF(AND(ISNUMBER(I33),ISNUMBER(J33)),IF(J33&gt;0,(I33-J33)/J33,""),"")</f>
        <v/>
      </c>
      <c r="L33" s="28" t="str">
        <f>IF(ISNUMBER(K33),IF(K33&gt;0.0005,"▲ hausse",IF(K33&lt;-0.0005,"▼ baisse","stable")),"")</f>
        <v/>
      </c>
      <c r="M33" s="0"/>
    </row>
    <row r="34" ht="22" customHeight="1">
      <c r="A34" s="0"/>
      <c r="B34" s="19"/>
      <c r="C34" s="19"/>
      <c r="D34" s="19"/>
      <c r="E34" s="22"/>
      <c r="F34" s="20"/>
      <c r="G34" s="23"/>
      <c r="H34" s="26"/>
      <c r="I34" s="31" t="str">
        <f>IF(COUNTA(B34:H34)=0,"",IF(AND(ISNUMBER(E34),ISNUMBER(G34)),IF(E34&gt;0,G34/E34,"À compléter"),"À compléter"))</f>
        <v/>
      </c>
      <c r="J34" s="24"/>
      <c r="K34" s="33" t="str">
        <f>IF(AND(ISNUMBER(I34),ISNUMBER(J34)),IF(J34&gt;0,(I34-J34)/J34,""),"")</f>
        <v/>
      </c>
      <c r="L34" s="28" t="str">
        <f>IF(ISNUMBER(K34),IF(K34&gt;0.0005,"▲ hausse",IF(K34&lt;-0.0005,"▼ baisse","stable")),"")</f>
        <v/>
      </c>
      <c r="M34" s="0"/>
    </row>
    <row r="35" ht="22" customHeight="1">
      <c r="A35" s="0"/>
      <c r="B35" s="19"/>
      <c r="C35" s="19"/>
      <c r="D35" s="19"/>
      <c r="E35" s="22"/>
      <c r="F35" s="20"/>
      <c r="G35" s="23"/>
      <c r="H35" s="26"/>
      <c r="I35" s="31" t="str">
        <f>IF(COUNTA(B35:H35)=0,"",IF(AND(ISNUMBER(E35),ISNUMBER(G35)),IF(E35&gt;0,G35/E35,"À compléter"),"À compléter"))</f>
        <v/>
      </c>
      <c r="J35" s="24"/>
      <c r="K35" s="33" t="str">
        <f>IF(AND(ISNUMBER(I35),ISNUMBER(J35)),IF(J35&gt;0,(I35-J35)/J35,""),"")</f>
        <v/>
      </c>
      <c r="L35" s="28" t="str">
        <f>IF(ISNUMBER(K35),IF(K35&gt;0.0005,"▲ hausse",IF(K35&lt;-0.0005,"▼ baisse","stable")),"")</f>
        <v/>
      </c>
      <c r="M35" s="0"/>
    </row>
    <row r="36" ht="22" customHeight="1">
      <c r="A36" s="0"/>
      <c r="B36" s="19"/>
      <c r="C36" s="19"/>
      <c r="D36" s="19"/>
      <c r="E36" s="22"/>
      <c r="F36" s="20"/>
      <c r="G36" s="23"/>
      <c r="H36" s="26"/>
      <c r="I36" s="31" t="str">
        <f>IF(COUNTA(B36:H36)=0,"",IF(AND(ISNUMBER(E36),ISNUMBER(G36)),IF(E36&gt;0,G36/E36,"À compléter"),"À compléter"))</f>
        <v/>
      </c>
      <c r="J36" s="24"/>
      <c r="K36" s="33" t="str">
        <f>IF(AND(ISNUMBER(I36),ISNUMBER(J36)),IF(J36&gt;0,(I36-J36)/J36,""),"")</f>
        <v/>
      </c>
      <c r="L36" s="28" t="str">
        <f>IF(ISNUMBER(K36),IF(K36&gt;0.0005,"▲ hausse",IF(K36&lt;-0.0005,"▼ baisse","stable")),"")</f>
        <v/>
      </c>
      <c r="M36" s="0"/>
    </row>
    <row r="37" ht="22" customHeight="1">
      <c r="A37" s="0"/>
      <c r="B37" s="19"/>
      <c r="C37" s="19"/>
      <c r="D37" s="19"/>
      <c r="E37" s="22"/>
      <c r="F37" s="20"/>
      <c r="G37" s="23"/>
      <c r="H37" s="26"/>
      <c r="I37" s="31" t="str">
        <f>IF(COUNTA(B37:H37)=0,"",IF(AND(ISNUMBER(E37),ISNUMBER(G37)),IF(E37&gt;0,G37/E37,"À compléter"),"À compléter"))</f>
        <v/>
      </c>
      <c r="J37" s="24"/>
      <c r="K37" s="33" t="str">
        <f>IF(AND(ISNUMBER(I37),ISNUMBER(J37)),IF(J37&gt;0,(I37-J37)/J37,""),"")</f>
        <v/>
      </c>
      <c r="L37" s="28" t="str">
        <f>IF(ISNUMBER(K37),IF(K37&gt;0.0005,"▲ hausse",IF(K37&lt;-0.0005,"▼ baisse","stable")),"")</f>
        <v/>
      </c>
      <c r="M37" s="0"/>
    </row>
    <row r="38" ht="22" customHeight="1">
      <c r="A38" s="0"/>
      <c r="B38" s="19"/>
      <c r="C38" s="19"/>
      <c r="D38" s="19"/>
      <c r="E38" s="22"/>
      <c r="F38" s="20"/>
      <c r="G38" s="23"/>
      <c r="H38" s="26"/>
      <c r="I38" s="31" t="str">
        <f>IF(COUNTA(B38:H38)=0,"",IF(AND(ISNUMBER(E38),ISNUMBER(G38)),IF(E38&gt;0,G38/E38,"À compléter"),"À compléter"))</f>
        <v/>
      </c>
      <c r="J38" s="24"/>
      <c r="K38" s="33" t="str">
        <f>IF(AND(ISNUMBER(I38),ISNUMBER(J38)),IF(J38&gt;0,(I38-J38)/J38,""),"")</f>
        <v/>
      </c>
      <c r="L38" s="28" t="str">
        <f>IF(ISNUMBER(K38),IF(K38&gt;0.0005,"▲ hausse",IF(K38&lt;-0.0005,"▼ baisse","stable")),"")</f>
        <v/>
      </c>
      <c r="M38" s="0"/>
    </row>
    <row r="39" ht="22" customHeight="1">
      <c r="A39" s="0"/>
      <c r="B39" s="19"/>
      <c r="C39" s="19"/>
      <c r="D39" s="19"/>
      <c r="E39" s="22"/>
      <c r="F39" s="20"/>
      <c r="G39" s="23"/>
      <c r="H39" s="26"/>
      <c r="I39" s="31" t="str">
        <f>IF(COUNTA(B39:H39)=0,"",IF(AND(ISNUMBER(E39),ISNUMBER(G39)),IF(E39&gt;0,G39/E39,"À compléter"),"À compléter"))</f>
        <v/>
      </c>
      <c r="J39" s="24"/>
      <c r="K39" s="33" t="str">
        <f>IF(AND(ISNUMBER(I39),ISNUMBER(J39)),IF(J39&gt;0,(I39-J39)/J39,""),"")</f>
        <v/>
      </c>
      <c r="L39" s="28" t="str">
        <f>IF(ISNUMBER(K39),IF(K39&gt;0.0005,"▲ hausse",IF(K39&lt;-0.0005,"▼ baisse","stable")),"")</f>
        <v/>
      </c>
      <c r="M39" s="0"/>
    </row>
    <row r="40" ht="22" customHeight="1">
      <c r="A40" s="0"/>
      <c r="B40" s="19"/>
      <c r="C40" s="19"/>
      <c r="D40" s="19"/>
      <c r="E40" s="22"/>
      <c r="F40" s="20"/>
      <c r="G40" s="23"/>
      <c r="H40" s="26"/>
      <c r="I40" s="31" t="str">
        <f>IF(COUNTA(B40:H40)=0,"",IF(AND(ISNUMBER(E40),ISNUMBER(G40)),IF(E40&gt;0,G40/E40,"À compléter"),"À compléter"))</f>
        <v/>
      </c>
      <c r="J40" s="24"/>
      <c r="K40" s="33" t="str">
        <f>IF(AND(ISNUMBER(I40),ISNUMBER(J40)),IF(J40&gt;0,(I40-J40)/J40,""),"")</f>
        <v/>
      </c>
      <c r="L40" s="28" t="str">
        <f>IF(ISNUMBER(K40),IF(K40&gt;0.0005,"▲ hausse",IF(K40&lt;-0.0005,"▼ baisse","stable")),"")</f>
        <v/>
      </c>
      <c r="M40" s="0"/>
    </row>
    <row r="41" ht="22" customHeight="1">
      <c r="A41" s="0"/>
      <c r="B41" s="19"/>
      <c r="C41" s="19"/>
      <c r="D41" s="19"/>
      <c r="E41" s="22"/>
      <c r="F41" s="20"/>
      <c r="G41" s="23"/>
      <c r="H41" s="26"/>
      <c r="I41" s="31" t="str">
        <f>IF(COUNTA(B41:H41)=0,"",IF(AND(ISNUMBER(E41),ISNUMBER(G41)),IF(E41&gt;0,G41/E41,"À compléter"),"À compléter"))</f>
        <v/>
      </c>
      <c r="J41" s="24"/>
      <c r="K41" s="33" t="str">
        <f>IF(AND(ISNUMBER(I41),ISNUMBER(J41)),IF(J41&gt;0,(I41-J41)/J41,""),"")</f>
        <v/>
      </c>
      <c r="L41" s="28" t="str">
        <f>IF(ISNUMBER(K41),IF(K41&gt;0.0005,"▲ hausse",IF(K41&lt;-0.0005,"▼ baisse","stable")),"")</f>
        <v/>
      </c>
      <c r="M41" s="0"/>
    </row>
    <row r="42" ht="22" customHeight="1">
      <c r="A42" s="0"/>
      <c r="B42" s="19"/>
      <c r="C42" s="19"/>
      <c r="D42" s="19"/>
      <c r="E42" s="22"/>
      <c r="F42" s="20"/>
      <c r="G42" s="23"/>
      <c r="H42" s="26"/>
      <c r="I42" s="31" t="str">
        <f>IF(COUNTA(B42:H42)=0,"",IF(AND(ISNUMBER(E42),ISNUMBER(G42)),IF(E42&gt;0,G42/E42,"À compléter"),"À compléter"))</f>
        <v/>
      </c>
      <c r="J42" s="24"/>
      <c r="K42" s="33" t="str">
        <f>IF(AND(ISNUMBER(I42),ISNUMBER(J42)),IF(J42&gt;0,(I42-J42)/J42,""),"")</f>
        <v/>
      </c>
      <c r="L42" s="28" t="str">
        <f>IF(ISNUMBER(K42),IF(K42&gt;0.0005,"▲ hausse",IF(K42&lt;-0.0005,"▼ baisse","stable")),"")</f>
        <v/>
      </c>
      <c r="M42" s="0"/>
    </row>
    <row r="43" ht="22" customHeight="1">
      <c r="A43" s="0"/>
      <c r="B43" s="19"/>
      <c r="C43" s="19"/>
      <c r="D43" s="19"/>
      <c r="E43" s="22"/>
      <c r="F43" s="20"/>
      <c r="G43" s="23"/>
      <c r="H43" s="26"/>
      <c r="I43" s="31" t="str">
        <f>IF(COUNTA(B43:H43)=0,"",IF(AND(ISNUMBER(E43),ISNUMBER(G43)),IF(E43&gt;0,G43/E43,"À compléter"),"À compléter"))</f>
        <v/>
      </c>
      <c r="J43" s="24"/>
      <c r="K43" s="33" t="str">
        <f>IF(AND(ISNUMBER(I43),ISNUMBER(J43)),IF(J43&gt;0,(I43-J43)/J43,""),"")</f>
        <v/>
      </c>
      <c r="L43" s="28" t="str">
        <f>IF(ISNUMBER(K43),IF(K43&gt;0.0005,"▲ hausse",IF(K43&lt;-0.0005,"▼ baisse","stable")),"")</f>
        <v/>
      </c>
      <c r="M43" s="0"/>
    </row>
    <row r="44" ht="22" customHeight="1">
      <c r="A44" s="0"/>
      <c r="B44" s="19"/>
      <c r="C44" s="19"/>
      <c r="D44" s="19"/>
      <c r="E44" s="22"/>
      <c r="F44" s="20"/>
      <c r="G44" s="23"/>
      <c r="H44" s="26"/>
      <c r="I44" s="31" t="str">
        <f>IF(COUNTA(B44:H44)=0,"",IF(AND(ISNUMBER(E44),ISNUMBER(G44)),IF(E44&gt;0,G44/E44,"À compléter"),"À compléter"))</f>
        <v/>
      </c>
      <c r="J44" s="24"/>
      <c r="K44" s="33" t="str">
        <f>IF(AND(ISNUMBER(I44),ISNUMBER(J44)),IF(J44&gt;0,(I44-J44)/J44,""),"")</f>
        <v/>
      </c>
      <c r="L44" s="28" t="str">
        <f>IF(ISNUMBER(K44),IF(K44&gt;0.0005,"▲ hausse",IF(K44&lt;-0.0005,"▼ baisse","stable")),"")</f>
        <v/>
      </c>
      <c r="M44" s="0"/>
    </row>
    <row r="45" ht="22" customHeight="1">
      <c r="A45" s="0"/>
      <c r="B45" s="19"/>
      <c r="C45" s="19"/>
      <c r="D45" s="19"/>
      <c r="E45" s="22"/>
      <c r="F45" s="20"/>
      <c r="G45" s="23"/>
      <c r="H45" s="26"/>
      <c r="I45" s="31" t="str">
        <f>IF(COUNTA(B45:H45)=0,"",IF(AND(ISNUMBER(E45),ISNUMBER(G45)),IF(E45&gt;0,G45/E45,"À compléter"),"À compléter"))</f>
        <v/>
      </c>
      <c r="J45" s="24"/>
      <c r="K45" s="33" t="str">
        <f>IF(AND(ISNUMBER(I45),ISNUMBER(J45)),IF(J45&gt;0,(I45-J45)/J45,""),"")</f>
        <v/>
      </c>
      <c r="L45" s="28" t="str">
        <f>IF(ISNUMBER(K45),IF(K45&gt;0.0005,"▲ hausse",IF(K45&lt;-0.0005,"▼ baisse","stable")),"")</f>
        <v/>
      </c>
      <c r="M45" s="0"/>
    </row>
    <row r="46" ht="22" customHeight="1">
      <c r="A46" s="0"/>
      <c r="B46" s="19"/>
      <c r="C46" s="19"/>
      <c r="D46" s="19"/>
      <c r="E46" s="22"/>
      <c r="F46" s="20"/>
      <c r="G46" s="23"/>
      <c r="H46" s="26"/>
      <c r="I46" s="31" t="str">
        <f>IF(COUNTA(B46:H46)=0,"",IF(AND(ISNUMBER(E46),ISNUMBER(G46)),IF(E46&gt;0,G46/E46,"À compléter"),"À compléter"))</f>
        <v/>
      </c>
      <c r="J46" s="24"/>
      <c r="K46" s="33" t="str">
        <f>IF(AND(ISNUMBER(I46),ISNUMBER(J46)),IF(J46&gt;0,(I46-J46)/J46,""),"")</f>
        <v/>
      </c>
      <c r="L46" s="28" t="str">
        <f>IF(ISNUMBER(K46),IF(K46&gt;0.0005,"▲ hausse",IF(K46&lt;-0.0005,"▼ baisse","stable")),"")</f>
        <v/>
      </c>
      <c r="M46" s="0"/>
    </row>
    <row r="47" ht="22" customHeight="1">
      <c r="A47" s="0"/>
      <c r="B47" s="19"/>
      <c r="C47" s="19"/>
      <c r="D47" s="19"/>
      <c r="E47" s="22"/>
      <c r="F47" s="20"/>
      <c r="G47" s="23"/>
      <c r="H47" s="26"/>
      <c r="I47" s="31" t="str">
        <f>IF(COUNTA(B47:H47)=0,"",IF(AND(ISNUMBER(E47),ISNUMBER(G47)),IF(E47&gt;0,G47/E47,"À compléter"),"À compléter"))</f>
        <v/>
      </c>
      <c r="J47" s="24"/>
      <c r="K47" s="33" t="str">
        <f>IF(AND(ISNUMBER(I47),ISNUMBER(J47)),IF(J47&gt;0,(I47-J47)/J47,""),"")</f>
        <v/>
      </c>
      <c r="L47" s="28" t="str">
        <f>IF(ISNUMBER(K47),IF(K47&gt;0.0005,"▲ hausse",IF(K47&lt;-0.0005,"▼ baisse","stable")),"")</f>
        <v/>
      </c>
      <c r="M47" s="0"/>
    </row>
    <row r="48" ht="22" customHeight="1">
      <c r="A48" s="0"/>
      <c r="B48" s="19"/>
      <c r="C48" s="19"/>
      <c r="D48" s="19"/>
      <c r="E48" s="22"/>
      <c r="F48" s="20"/>
      <c r="G48" s="23"/>
      <c r="H48" s="26"/>
      <c r="I48" s="31" t="str">
        <f>IF(COUNTA(B48:H48)=0,"",IF(AND(ISNUMBER(E48),ISNUMBER(G48)),IF(E48&gt;0,G48/E48,"À compléter"),"À compléter"))</f>
        <v/>
      </c>
      <c r="J48" s="24"/>
      <c r="K48" s="33" t="str">
        <f>IF(AND(ISNUMBER(I48),ISNUMBER(J48)),IF(J48&gt;0,(I48-J48)/J48,""),"")</f>
        <v/>
      </c>
      <c r="L48" s="28" t="str">
        <f>IF(ISNUMBER(K48),IF(K48&gt;0.0005,"▲ hausse",IF(K48&lt;-0.0005,"▼ baisse","stable")),"")</f>
        <v/>
      </c>
      <c r="M48" s="0"/>
    </row>
    <row r="49" ht="22" customHeight="1">
      <c r="A49" s="0"/>
      <c r="B49" s="19"/>
      <c r="C49" s="19"/>
      <c r="D49" s="19"/>
      <c r="E49" s="22"/>
      <c r="F49" s="20"/>
      <c r="G49" s="23"/>
      <c r="H49" s="26"/>
      <c r="I49" s="31" t="str">
        <f>IF(COUNTA(B49:H49)=0,"",IF(AND(ISNUMBER(E49),ISNUMBER(G49)),IF(E49&gt;0,G49/E49,"À compléter"),"À compléter"))</f>
        <v/>
      </c>
      <c r="J49" s="24"/>
      <c r="K49" s="33" t="str">
        <f>IF(AND(ISNUMBER(I49),ISNUMBER(J49)),IF(J49&gt;0,(I49-J49)/J49,""),"")</f>
        <v/>
      </c>
      <c r="L49" s="28" t="str">
        <f>IF(ISNUMBER(K49),IF(K49&gt;0.0005,"▲ hausse",IF(K49&lt;-0.0005,"▼ baisse","stable")),"")</f>
        <v/>
      </c>
      <c r="M49" s="0"/>
    </row>
    <row r="50" ht="22" customHeight="1">
      <c r="A50" s="0"/>
      <c r="B50" s="19"/>
      <c r="C50" s="19"/>
      <c r="D50" s="19"/>
      <c r="E50" s="22"/>
      <c r="F50" s="20"/>
      <c r="G50" s="23"/>
      <c r="H50" s="26"/>
      <c r="I50" s="31" t="str">
        <f>IF(COUNTA(B50:H50)=0,"",IF(AND(ISNUMBER(E50),ISNUMBER(G50)),IF(E50&gt;0,G50/E50,"À compléter"),"À compléter"))</f>
        <v/>
      </c>
      <c r="J50" s="24"/>
      <c r="K50" s="33" t="str">
        <f>IF(AND(ISNUMBER(I50),ISNUMBER(J50)),IF(J50&gt;0,(I50-J50)/J50,""),"")</f>
        <v/>
      </c>
      <c r="L50" s="28" t="str">
        <f>IF(ISNUMBER(K50),IF(K50&gt;0.0005,"▲ hausse",IF(K50&lt;-0.0005,"▼ baisse","stable")),"")</f>
        <v/>
      </c>
      <c r="M50" s="0"/>
    </row>
    <row r="51" ht="20" customHeight="1">
      <c r="A51" s="0"/>
      <c r="B51" s="6" t="str">
        <f>IF(COUNTIF(I11:I50,"À compléter")&gt;0,"Une ligne est incomplète : il lui manque le contenu du colis ou son prix.","")</f>
        <v/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0"/>
    </row>
    <row r="52" ht="12" customHeight="1">
      <c r="A52" s="0"/>
      <c r="B52" s="0"/>
      <c r="C52" s="0"/>
      <c r="D52" s="0"/>
      <c r="E52" s="0"/>
      <c r="F52" s="0"/>
      <c r="G52" s="0"/>
      <c r="H52" s="0"/>
      <c r="I52" s="0"/>
      <c r="J52" s="0"/>
      <c r="K52" s="0"/>
      <c r="L52" s="0"/>
      <c r="M52" s="0"/>
    </row>
    <row r="53" ht="30" customHeight="1">
      <c r="A53" s="0"/>
      <c r="B53" s="4" t="inlineStr">
        <is>
          <t xml:space="preserve">Prix à l’unité = prix du colis ÷ contenu du colis. Quand un prix change : recopiez d’abord le prix à l’unité dans « Ancien prix à l’unité », puis écrivez le nouveau prix du colis et sa date. Vos familles, vos fournisseurs et vos unités : onglet « Réglages ».</t>
        </is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0"/>
    </row>
    <row r="54" ht="24" customHeight="1">
      <c r="A54" s="0"/>
      <c r="B54" s="5" t="inlineStr">
        <is>
          <t xml:space="preserve">Un prix d’achat change ? Toby recalcule toutes vos recettes d’un coup, gratuitement → tobyapp.fr</t>
        </is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0"/>
    </row>
    <row r="55" ht="20" customHeight="1">
      <c r="A55" s="0"/>
      <c r="B55" s="4" t="inlineStr">
        <is>
          <t xml:space="preserve">Vos marges, sans les maths.  ·  Mode d’emploi : tobyapp.fr/modeles/mercuriale-restaurant  ·  Libre de reproduction et d’usage en formation, avec mention de la source tobyapp.fr.</t>
        </is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0"/>
    </row>
    <row r="56">
      <c r="A56" s="0"/>
      <c r="B56" s="0"/>
      <c r="C56" s="0"/>
      <c r="D56" s="0"/>
      <c r="E56" s="0"/>
      <c r="F56" s="0"/>
      <c r="G56" s="0"/>
      <c r="H56" s="0"/>
      <c r="I56" s="0"/>
      <c r="J56" s="0"/>
      <c r="K56" s="0"/>
      <c r="L56" s="0"/>
      <c r="M56" s="0"/>
    </row>
    <row r="57">
      <c r="A57" s="0"/>
      <c r="B57" s="0"/>
      <c r="C57" s="0"/>
      <c r="D57" s="0"/>
      <c r="E57" s="0"/>
      <c r="F57" s="0"/>
      <c r="G57" s="0"/>
      <c r="H57" s="0"/>
      <c r="I57" s="0"/>
      <c r="J57" s="0"/>
      <c r="K57" s="0"/>
      <c r="L57" s="0"/>
      <c r="M57" s="0"/>
    </row>
  </sheetData>
  <mergeCells count="9">
    <mergeCell ref="B2:L2"/>
    <mergeCell ref="B3:L3"/>
    <mergeCell ref="B4:L4"/>
    <mergeCell ref="B6:I6"/>
    <mergeCell ref="J6:L6"/>
    <mergeCell ref="B51:L51"/>
    <mergeCell ref="B53:L53"/>
    <mergeCell ref="B54:L54"/>
    <mergeCell ref="B55:L55"/>
  </mergeCells>
  <conditionalFormatting sqref="K11:L50">
    <cfRule type="expression" dxfId="1" priority="1">
      <formula>$L11="▲ hausse"</formula>
    </cfRule>
  </conditionalFormatting>
  <conditionalFormatting sqref="K8">
    <cfRule type="expression" dxfId="3" priority="2">
      <formula>AND(ISNUMBER($K$8),$K$8&gt;0)</formula>
    </cfRule>
  </conditionalFormatting>
  <dataValidations count="3">
    <dataValidation type="list" allowBlank="1" showErrorMessage="0" sqref="C11:C50">
      <formula1>'Réglages'!$D$8:$D$19</formula1>
    </dataValidation>
    <dataValidation type="list" allowBlank="1" showErrorMessage="0" sqref="D11:D50">
      <formula1>'Réglages'!$B$8:$B$19</formula1>
    </dataValidation>
    <dataValidation type="list" allowBlank="1" showErrorMessage="0" sqref="F11:F50">
      <formula1>'Réglages'!$F$8:$F$19</formula1>
    </dataValidation>
  </dataValidations>
  <hyperlinks>
    <hyperlink ref="B54" r:id="rId1"/>
  </hyperlinks>
  <pageMargins left="0.4" right="0.4" top="0.5" bottom="0.5" header="0.3" footer="0.3"/>
  <pageSetup paperSize="9" orientation="landscape" fitToWidth="1" fitToHeight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A6532D"/>
    <pageSetUpPr fitToPage="1"/>
  </sheetPr>
  <dimension ref="A1:R29"/>
  <sheetViews>
    <sheetView showGridLines="0" workbookViewId="0">
      <pane ySplit="7" topLeftCell="A8" activePane="bottomLeft" state="frozen"/>
    </sheetView>
  </sheetViews>
  <sheetFormatPr baseColWidth="8" defaultRowHeight="18" customHeight="1"/>
  <cols>
    <col min="1" max="1" width="2.5" style="0" customWidth="1"/>
    <col min="2" max="2" width="24" style="0" customWidth="1"/>
    <col min="3" max="3" width="8" style="0" customWidth="1"/>
    <col min="4" max="4" width="2" style="0" customWidth="1"/>
    <col min="5" max="5" width="15" style="0" customWidth="1"/>
    <col min="6" max="6" width="9" style="0" customWidth="1"/>
    <col min="7" max="7" width="13" style="0" customWidth="1"/>
    <col min="8" max="8" width="13" style="0" customWidth="1"/>
    <col min="9" max="9" width="2" style="0" customWidth="1"/>
    <col min="10" max="10" width="15" style="0" customWidth="1"/>
    <col min="11" max="11" width="9" style="0" customWidth="1"/>
    <col min="12" max="12" width="13" style="0" customWidth="1"/>
    <col min="13" max="13" width="13" style="0" customWidth="1"/>
    <col min="14" max="14" width="2" style="0" customWidth="1"/>
    <col min="15" max="15" width="17" style="0" customWidth="1"/>
    <col min="16" max="16" width="12" style="0" customWidth="1"/>
    <col min="17" max="17" width="10" style="0" customWidth="1"/>
    <col min="18" max="18" width="2.5" style="0" customWidth="1"/>
    <col min="19" max="16384" width="10" style="0"/>
  </cols>
  <sheetData>
    <row r="1" ht="9" customHeight="1">
      <c r="A1" s="0"/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</row>
    <row r="2" ht="22" customHeight="1">
      <c r="A2" s="0"/>
      <c r="B2" s="11" t="inlineStr">
        <is>
          <t xml:space="preserve">MODÈLE GRATUIT · TOBYAPP.FR</t>
        </is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0"/>
    </row>
    <row r="3" ht="32" customHeight="1">
      <c r="A3" s="0"/>
      <c r="B3" s="12" t="inlineStr">
        <is>
          <t xml:space="preserve">Comparez deux fournisseurs</t>
        </is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0"/>
    </row>
    <row r="4" ht="26" customHeight="1">
      <c r="A4" s="0"/>
      <c r="B4" s="13" t="inlineStr">
        <is>
          <t xml:space="preserve">Le même produit chez deux fournisseurs : écrivez le contenu et le prix de chaque colis, le moins cher s’affiche.</t>
        </is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0"/>
    </row>
    <row r="5" ht="12" customHeight="1">
      <c r="A5" s="0"/>
      <c r="B5" s="0"/>
      <c r="C5" s="0"/>
      <c r="D5" s="0"/>
      <c r="E5" s="0"/>
      <c r="F5" s="0"/>
      <c r="G5" s="0"/>
      <c r="H5" s="0"/>
      <c r="I5" s="0"/>
      <c r="J5" s="0"/>
      <c r="K5" s="0"/>
      <c r="L5" s="0"/>
      <c r="M5" s="0"/>
      <c r="N5" s="0"/>
      <c r="O5" s="0"/>
      <c r="P5" s="0"/>
      <c r="Q5" s="0"/>
      <c r="R5" s="0"/>
    </row>
    <row r="6" ht="28" customHeight="1">
      <c r="A6" s="0"/>
      <c r="B6" s="8" t="inlineStr">
        <is>
          <t xml:space="preserve">1 · Le produit</t>
        </is>
      </c>
      <c r="C6" s="8"/>
      <c r="D6" s="0"/>
      <c r="E6" s="8" t="inlineStr">
        <is>
          <t xml:space="preserve">2 · Fournisseur A</t>
        </is>
      </c>
      <c r="F6" s="8"/>
      <c r="G6" s="8"/>
      <c r="H6" s="8"/>
      <c r="I6" s="0"/>
      <c r="J6" s="8" t="inlineStr">
        <is>
          <t xml:space="preserve">3 · Fournisseur B</t>
        </is>
      </c>
      <c r="K6" s="8"/>
      <c r="L6" s="8"/>
      <c r="M6" s="8"/>
      <c r="N6" s="0"/>
      <c r="O6" s="8" t="inlineStr">
        <is>
          <t xml:space="preserve">4 · Le résultat</t>
        </is>
      </c>
      <c r="P6" s="8"/>
      <c r="Q6" s="8"/>
      <c r="R6" s="0"/>
    </row>
    <row r="7" ht="30" customHeight="1">
      <c r="A7" s="0"/>
      <c r="B7" s="15" t="inlineStr">
        <is>
          <t xml:space="preserve">Produit</t>
        </is>
      </c>
      <c r="C7" s="17" t="inlineStr">
        <is>
          <t xml:space="preserve">Unité</t>
        </is>
      </c>
      <c r="D7" s="0"/>
      <c r="E7" s="15" t="inlineStr">
        <is>
          <t xml:space="preserve">Fournisseur</t>
        </is>
      </c>
      <c r="F7" s="16" t="inlineStr">
        <is>
          <t xml:space="preserve">Contenu du colis</t>
        </is>
      </c>
      <c r="G7" s="16" t="inlineStr">
        <is>
          <t xml:space="preserve">Prix du colis HT</t>
        </is>
      </c>
      <c r="H7" s="16" t="inlineStr">
        <is>
          <t xml:space="preserve">Prix à l’unité HT</t>
        </is>
      </c>
      <c r="I7" s="0"/>
      <c r="J7" s="15" t="inlineStr">
        <is>
          <t xml:space="preserve">Fournisseur</t>
        </is>
      </c>
      <c r="K7" s="16" t="inlineStr">
        <is>
          <t xml:space="preserve">Contenu du colis</t>
        </is>
      </c>
      <c r="L7" s="16" t="inlineStr">
        <is>
          <t xml:space="preserve">Prix du colis HT</t>
        </is>
      </c>
      <c r="M7" s="16" t="inlineStr">
        <is>
          <t xml:space="preserve">Prix à l’unité HT</t>
        </is>
      </c>
      <c r="N7" s="0"/>
      <c r="O7" s="15" t="inlineStr">
        <is>
          <t xml:space="preserve">Le moins cher</t>
        </is>
      </c>
      <c r="P7" s="16" t="inlineStr">
        <is>
          <t xml:space="preserve">Écart à l’unité</t>
        </is>
      </c>
      <c r="Q7" s="16" t="inlineStr">
        <is>
          <t xml:space="preserve">Économie</t>
        </is>
      </c>
      <c r="R7" s="0"/>
    </row>
    <row r="8" ht="22" customHeight="1">
      <c r="A8" s="0"/>
      <c r="B8" s="19"/>
      <c r="C8" s="20"/>
      <c r="D8" s="0"/>
      <c r="E8" s="19"/>
      <c r="F8" s="22"/>
      <c r="G8" s="23"/>
      <c r="H8" s="31" t="str">
        <f>IF(COUNTA(E8:G8)=0,"",IF(AND(ISNUMBER(F8),ISNUMBER(G8)),IF(F8&gt;0,G8/F8,"À compléter"),"À compléter"))</f>
        <v/>
      </c>
      <c r="I8" s="0"/>
      <c r="J8" s="19"/>
      <c r="K8" s="22"/>
      <c r="L8" s="23"/>
      <c r="M8" s="31" t="str">
        <f>IF(COUNTA(J8:L8)=0,"",IF(AND(ISNUMBER(K8),ISNUMBER(L8)),IF(K8&gt;0,L8/K8,"À compléter"),"À compléter"))</f>
        <v/>
      </c>
      <c r="N8" s="0"/>
      <c r="O8" s="27" t="str">
        <f>IF(OR(NOT(ISNUMBER(H8)),NOT(ISNUMBER(M8))),"",IF(ROUND(H8,4)&lt;ROUND(M8,4),IF(E8="","Fournisseur A",E8),IF(ROUND(M8,4)&lt;ROUND(H8,4),IF(J8="","Fournisseur B",J8),"Même prix")))</f>
        <v/>
      </c>
      <c r="P8" s="31" t="str">
        <f>IF(OR(NOT(ISNUMBER(H8)),NOT(ISNUMBER(M8))),"",IF(H8&gt;M8,H8-M8,M8-H8))</f>
        <v/>
      </c>
      <c r="Q8" s="33" t="str">
        <f>IF(OR(NOT(ISNUMBER(H8)),NOT(ISNUMBER(M8))),"",IF(H8&gt;M8,(H8-M8)/H8,IF(M8&gt;0,(M8-H8)/M8,"")))</f>
        <v/>
      </c>
      <c r="R8" s="0"/>
    </row>
    <row r="9" ht="22" customHeight="1">
      <c r="A9" s="0"/>
      <c r="B9" s="19"/>
      <c r="C9" s="20"/>
      <c r="D9" s="0"/>
      <c r="E9" s="19"/>
      <c r="F9" s="22"/>
      <c r="G9" s="23"/>
      <c r="H9" s="31" t="str">
        <f>IF(COUNTA(E9:G9)=0,"",IF(AND(ISNUMBER(F9),ISNUMBER(G9)),IF(F9&gt;0,G9/F9,"À compléter"),"À compléter"))</f>
        <v/>
      </c>
      <c r="I9" s="0"/>
      <c r="J9" s="19"/>
      <c r="K9" s="22"/>
      <c r="L9" s="23"/>
      <c r="M9" s="31" t="str">
        <f>IF(COUNTA(J9:L9)=0,"",IF(AND(ISNUMBER(K9),ISNUMBER(L9)),IF(K9&gt;0,L9/K9,"À compléter"),"À compléter"))</f>
        <v/>
      </c>
      <c r="N9" s="0"/>
      <c r="O9" s="27" t="str">
        <f>IF(OR(NOT(ISNUMBER(H9)),NOT(ISNUMBER(M9))),"",IF(ROUND(H9,4)&lt;ROUND(M9,4),IF(E9="","Fournisseur A",E9),IF(ROUND(M9,4)&lt;ROUND(H9,4),IF(J9="","Fournisseur B",J9),"Même prix")))</f>
        <v/>
      </c>
      <c r="P9" s="31" t="str">
        <f>IF(OR(NOT(ISNUMBER(H9)),NOT(ISNUMBER(M9))),"",IF(H9&gt;M9,H9-M9,M9-H9))</f>
        <v/>
      </c>
      <c r="Q9" s="33" t="str">
        <f>IF(OR(NOT(ISNUMBER(H9)),NOT(ISNUMBER(M9))),"",IF(H9&gt;M9,(H9-M9)/H9,IF(M9&gt;0,(M9-H9)/M9,"")))</f>
        <v/>
      </c>
      <c r="R9" s="0"/>
    </row>
    <row r="10" ht="22" customHeight="1">
      <c r="A10" s="0"/>
      <c r="B10" s="19"/>
      <c r="C10" s="20"/>
      <c r="D10" s="0"/>
      <c r="E10" s="19"/>
      <c r="F10" s="22"/>
      <c r="G10" s="23"/>
      <c r="H10" s="31" t="str">
        <f>IF(COUNTA(E10:G10)=0,"",IF(AND(ISNUMBER(F10),ISNUMBER(G10)),IF(F10&gt;0,G10/F10,"À compléter"),"À compléter"))</f>
        <v/>
      </c>
      <c r="I10" s="0"/>
      <c r="J10" s="19"/>
      <c r="K10" s="22"/>
      <c r="L10" s="23"/>
      <c r="M10" s="31" t="str">
        <f>IF(COUNTA(J10:L10)=0,"",IF(AND(ISNUMBER(K10),ISNUMBER(L10)),IF(K10&gt;0,L10/K10,"À compléter"),"À compléter"))</f>
        <v/>
      </c>
      <c r="N10" s="0"/>
      <c r="O10" s="27" t="str">
        <f>IF(OR(NOT(ISNUMBER(H10)),NOT(ISNUMBER(M10))),"",IF(ROUND(H10,4)&lt;ROUND(M10,4),IF(E10="","Fournisseur A",E10),IF(ROUND(M10,4)&lt;ROUND(H10,4),IF(J10="","Fournisseur B",J10),"Même prix")))</f>
        <v/>
      </c>
      <c r="P10" s="31" t="str">
        <f>IF(OR(NOT(ISNUMBER(H10)),NOT(ISNUMBER(M10))),"",IF(H10&gt;M10,H10-M10,M10-H10))</f>
        <v/>
      </c>
      <c r="Q10" s="33" t="str">
        <f>IF(OR(NOT(ISNUMBER(H10)),NOT(ISNUMBER(M10))),"",IF(H10&gt;M10,(H10-M10)/H10,IF(M10&gt;0,(M10-H10)/M10,"")))</f>
        <v/>
      </c>
      <c r="R10" s="0"/>
    </row>
    <row r="11" ht="22" customHeight="1">
      <c r="A11" s="0"/>
      <c r="B11" s="19"/>
      <c r="C11" s="20"/>
      <c r="D11" s="0"/>
      <c r="E11" s="19"/>
      <c r="F11" s="22"/>
      <c r="G11" s="23"/>
      <c r="H11" s="31" t="str">
        <f>IF(COUNTA(E11:G11)=0,"",IF(AND(ISNUMBER(F11),ISNUMBER(G11)),IF(F11&gt;0,G11/F11,"À compléter"),"À compléter"))</f>
        <v/>
      </c>
      <c r="I11" s="0"/>
      <c r="J11" s="19"/>
      <c r="K11" s="22"/>
      <c r="L11" s="23"/>
      <c r="M11" s="31" t="str">
        <f>IF(COUNTA(J11:L11)=0,"",IF(AND(ISNUMBER(K11),ISNUMBER(L11)),IF(K11&gt;0,L11/K11,"À compléter"),"À compléter"))</f>
        <v/>
      </c>
      <c r="N11" s="0"/>
      <c r="O11" s="27" t="str">
        <f>IF(OR(NOT(ISNUMBER(H11)),NOT(ISNUMBER(M11))),"",IF(ROUND(H11,4)&lt;ROUND(M11,4),IF(E11="","Fournisseur A",E11),IF(ROUND(M11,4)&lt;ROUND(H11,4),IF(J11="","Fournisseur B",J11),"Même prix")))</f>
        <v/>
      </c>
      <c r="P11" s="31" t="str">
        <f>IF(OR(NOT(ISNUMBER(H11)),NOT(ISNUMBER(M11))),"",IF(H11&gt;M11,H11-M11,M11-H11))</f>
        <v/>
      </c>
      <c r="Q11" s="33" t="str">
        <f>IF(OR(NOT(ISNUMBER(H11)),NOT(ISNUMBER(M11))),"",IF(H11&gt;M11,(H11-M11)/H11,IF(M11&gt;0,(M11-H11)/M11,"")))</f>
        <v/>
      </c>
      <c r="R11" s="0"/>
    </row>
    <row r="12" ht="22" customHeight="1">
      <c r="A12" s="0"/>
      <c r="B12" s="19"/>
      <c r="C12" s="20"/>
      <c r="D12" s="0"/>
      <c r="E12" s="19"/>
      <c r="F12" s="22"/>
      <c r="G12" s="23"/>
      <c r="H12" s="31" t="str">
        <f>IF(COUNTA(E12:G12)=0,"",IF(AND(ISNUMBER(F12),ISNUMBER(G12)),IF(F12&gt;0,G12/F12,"À compléter"),"À compléter"))</f>
        <v/>
      </c>
      <c r="I12" s="0"/>
      <c r="J12" s="19"/>
      <c r="K12" s="22"/>
      <c r="L12" s="23"/>
      <c r="M12" s="31" t="str">
        <f>IF(COUNTA(J12:L12)=0,"",IF(AND(ISNUMBER(K12),ISNUMBER(L12)),IF(K12&gt;0,L12/K12,"À compléter"),"À compléter"))</f>
        <v/>
      </c>
      <c r="N12" s="0"/>
      <c r="O12" s="27" t="str">
        <f>IF(OR(NOT(ISNUMBER(H12)),NOT(ISNUMBER(M12))),"",IF(ROUND(H12,4)&lt;ROUND(M12,4),IF(E12="","Fournisseur A",E12),IF(ROUND(M12,4)&lt;ROUND(H12,4),IF(J12="","Fournisseur B",J12),"Même prix")))</f>
        <v/>
      </c>
      <c r="P12" s="31" t="str">
        <f>IF(OR(NOT(ISNUMBER(H12)),NOT(ISNUMBER(M12))),"",IF(H12&gt;M12,H12-M12,M12-H12))</f>
        <v/>
      </c>
      <c r="Q12" s="33" t="str">
        <f>IF(OR(NOT(ISNUMBER(H12)),NOT(ISNUMBER(M12))),"",IF(H12&gt;M12,(H12-M12)/H12,IF(M12&gt;0,(M12-H12)/M12,"")))</f>
        <v/>
      </c>
      <c r="R12" s="0"/>
    </row>
    <row r="13" ht="22" customHeight="1">
      <c r="A13" s="0"/>
      <c r="B13" s="19"/>
      <c r="C13" s="20"/>
      <c r="D13" s="0"/>
      <c r="E13" s="19"/>
      <c r="F13" s="22"/>
      <c r="G13" s="23"/>
      <c r="H13" s="31" t="str">
        <f>IF(COUNTA(E13:G13)=0,"",IF(AND(ISNUMBER(F13),ISNUMBER(G13)),IF(F13&gt;0,G13/F13,"À compléter"),"À compléter"))</f>
        <v/>
      </c>
      <c r="I13" s="0"/>
      <c r="J13" s="19"/>
      <c r="K13" s="22"/>
      <c r="L13" s="23"/>
      <c r="M13" s="31" t="str">
        <f>IF(COUNTA(J13:L13)=0,"",IF(AND(ISNUMBER(K13),ISNUMBER(L13)),IF(K13&gt;0,L13/K13,"À compléter"),"À compléter"))</f>
        <v/>
      </c>
      <c r="N13" s="0"/>
      <c r="O13" s="27" t="str">
        <f>IF(OR(NOT(ISNUMBER(H13)),NOT(ISNUMBER(M13))),"",IF(ROUND(H13,4)&lt;ROUND(M13,4),IF(E13="","Fournisseur A",E13),IF(ROUND(M13,4)&lt;ROUND(H13,4),IF(J13="","Fournisseur B",J13),"Même prix")))</f>
        <v/>
      </c>
      <c r="P13" s="31" t="str">
        <f>IF(OR(NOT(ISNUMBER(H13)),NOT(ISNUMBER(M13))),"",IF(H13&gt;M13,H13-M13,M13-H13))</f>
        <v/>
      </c>
      <c r="Q13" s="33" t="str">
        <f>IF(OR(NOT(ISNUMBER(H13)),NOT(ISNUMBER(M13))),"",IF(H13&gt;M13,(H13-M13)/H13,IF(M13&gt;0,(M13-H13)/M13,"")))</f>
        <v/>
      </c>
      <c r="R13" s="0"/>
    </row>
    <row r="14" ht="22" customHeight="1">
      <c r="A14" s="0"/>
      <c r="B14" s="19"/>
      <c r="C14" s="20"/>
      <c r="D14" s="0"/>
      <c r="E14" s="19"/>
      <c r="F14" s="22"/>
      <c r="G14" s="23"/>
      <c r="H14" s="31" t="str">
        <f>IF(COUNTA(E14:G14)=0,"",IF(AND(ISNUMBER(F14),ISNUMBER(G14)),IF(F14&gt;0,G14/F14,"À compléter"),"À compléter"))</f>
        <v/>
      </c>
      <c r="I14" s="0"/>
      <c r="J14" s="19"/>
      <c r="K14" s="22"/>
      <c r="L14" s="23"/>
      <c r="M14" s="31" t="str">
        <f>IF(COUNTA(J14:L14)=0,"",IF(AND(ISNUMBER(K14),ISNUMBER(L14)),IF(K14&gt;0,L14/K14,"À compléter"),"À compléter"))</f>
        <v/>
      </c>
      <c r="N14" s="0"/>
      <c r="O14" s="27" t="str">
        <f>IF(OR(NOT(ISNUMBER(H14)),NOT(ISNUMBER(M14))),"",IF(ROUND(H14,4)&lt;ROUND(M14,4),IF(E14="","Fournisseur A",E14),IF(ROUND(M14,4)&lt;ROUND(H14,4),IF(J14="","Fournisseur B",J14),"Même prix")))</f>
        <v/>
      </c>
      <c r="P14" s="31" t="str">
        <f>IF(OR(NOT(ISNUMBER(H14)),NOT(ISNUMBER(M14))),"",IF(H14&gt;M14,H14-M14,M14-H14))</f>
        <v/>
      </c>
      <c r="Q14" s="33" t="str">
        <f>IF(OR(NOT(ISNUMBER(H14)),NOT(ISNUMBER(M14))),"",IF(H14&gt;M14,(H14-M14)/H14,IF(M14&gt;0,(M14-H14)/M14,"")))</f>
        <v/>
      </c>
      <c r="R14" s="0"/>
    </row>
    <row r="15" ht="22" customHeight="1">
      <c r="A15" s="0"/>
      <c r="B15" s="19"/>
      <c r="C15" s="20"/>
      <c r="D15" s="0"/>
      <c r="E15" s="19"/>
      <c r="F15" s="22"/>
      <c r="G15" s="23"/>
      <c r="H15" s="31" t="str">
        <f>IF(COUNTA(E15:G15)=0,"",IF(AND(ISNUMBER(F15),ISNUMBER(G15)),IF(F15&gt;0,G15/F15,"À compléter"),"À compléter"))</f>
        <v/>
      </c>
      <c r="I15" s="0"/>
      <c r="J15" s="19"/>
      <c r="K15" s="22"/>
      <c r="L15" s="23"/>
      <c r="M15" s="31" t="str">
        <f>IF(COUNTA(J15:L15)=0,"",IF(AND(ISNUMBER(K15),ISNUMBER(L15)),IF(K15&gt;0,L15/K15,"À compléter"),"À compléter"))</f>
        <v/>
      </c>
      <c r="N15" s="0"/>
      <c r="O15" s="27" t="str">
        <f>IF(OR(NOT(ISNUMBER(H15)),NOT(ISNUMBER(M15))),"",IF(ROUND(H15,4)&lt;ROUND(M15,4),IF(E15="","Fournisseur A",E15),IF(ROUND(M15,4)&lt;ROUND(H15,4),IF(J15="","Fournisseur B",J15),"Même prix")))</f>
        <v/>
      </c>
      <c r="P15" s="31" t="str">
        <f>IF(OR(NOT(ISNUMBER(H15)),NOT(ISNUMBER(M15))),"",IF(H15&gt;M15,H15-M15,M15-H15))</f>
        <v/>
      </c>
      <c r="Q15" s="33" t="str">
        <f>IF(OR(NOT(ISNUMBER(H15)),NOT(ISNUMBER(M15))),"",IF(H15&gt;M15,(H15-M15)/H15,IF(M15&gt;0,(M15-H15)/M15,"")))</f>
        <v/>
      </c>
      <c r="R15" s="0"/>
    </row>
    <row r="16" ht="22" customHeight="1">
      <c r="A16" s="0"/>
      <c r="B16" s="19"/>
      <c r="C16" s="20"/>
      <c r="D16" s="0"/>
      <c r="E16" s="19"/>
      <c r="F16" s="22"/>
      <c r="G16" s="23"/>
      <c r="H16" s="31" t="str">
        <f>IF(COUNTA(E16:G16)=0,"",IF(AND(ISNUMBER(F16),ISNUMBER(G16)),IF(F16&gt;0,G16/F16,"À compléter"),"À compléter"))</f>
        <v/>
      </c>
      <c r="I16" s="0"/>
      <c r="J16" s="19"/>
      <c r="K16" s="22"/>
      <c r="L16" s="23"/>
      <c r="M16" s="31" t="str">
        <f>IF(COUNTA(J16:L16)=0,"",IF(AND(ISNUMBER(K16),ISNUMBER(L16)),IF(K16&gt;0,L16/K16,"À compléter"),"À compléter"))</f>
        <v/>
      </c>
      <c r="N16" s="0"/>
      <c r="O16" s="27" t="str">
        <f>IF(OR(NOT(ISNUMBER(H16)),NOT(ISNUMBER(M16))),"",IF(ROUND(H16,4)&lt;ROUND(M16,4),IF(E16="","Fournisseur A",E16),IF(ROUND(M16,4)&lt;ROUND(H16,4),IF(J16="","Fournisseur B",J16),"Même prix")))</f>
        <v/>
      </c>
      <c r="P16" s="31" t="str">
        <f>IF(OR(NOT(ISNUMBER(H16)),NOT(ISNUMBER(M16))),"",IF(H16&gt;M16,H16-M16,M16-H16))</f>
        <v/>
      </c>
      <c r="Q16" s="33" t="str">
        <f>IF(OR(NOT(ISNUMBER(H16)),NOT(ISNUMBER(M16))),"",IF(H16&gt;M16,(H16-M16)/H16,IF(M16&gt;0,(M16-H16)/M16,"")))</f>
        <v/>
      </c>
      <c r="R16" s="0"/>
    </row>
    <row r="17" ht="22" customHeight="1">
      <c r="A17" s="0"/>
      <c r="B17" s="19"/>
      <c r="C17" s="20"/>
      <c r="D17" s="0"/>
      <c r="E17" s="19"/>
      <c r="F17" s="22"/>
      <c r="G17" s="23"/>
      <c r="H17" s="31" t="str">
        <f>IF(COUNTA(E17:G17)=0,"",IF(AND(ISNUMBER(F17),ISNUMBER(G17)),IF(F17&gt;0,G17/F17,"À compléter"),"À compléter"))</f>
        <v/>
      </c>
      <c r="I17" s="0"/>
      <c r="J17" s="19"/>
      <c r="K17" s="22"/>
      <c r="L17" s="23"/>
      <c r="M17" s="31" t="str">
        <f>IF(COUNTA(J17:L17)=0,"",IF(AND(ISNUMBER(K17),ISNUMBER(L17)),IF(K17&gt;0,L17/K17,"À compléter"),"À compléter"))</f>
        <v/>
      </c>
      <c r="N17" s="0"/>
      <c r="O17" s="27" t="str">
        <f>IF(OR(NOT(ISNUMBER(H17)),NOT(ISNUMBER(M17))),"",IF(ROUND(H17,4)&lt;ROUND(M17,4),IF(E17="","Fournisseur A",E17),IF(ROUND(M17,4)&lt;ROUND(H17,4),IF(J17="","Fournisseur B",J17),"Même prix")))</f>
        <v/>
      </c>
      <c r="P17" s="31" t="str">
        <f>IF(OR(NOT(ISNUMBER(H17)),NOT(ISNUMBER(M17))),"",IF(H17&gt;M17,H17-M17,M17-H17))</f>
        <v/>
      </c>
      <c r="Q17" s="33" t="str">
        <f>IF(OR(NOT(ISNUMBER(H17)),NOT(ISNUMBER(M17))),"",IF(H17&gt;M17,(H17-M17)/H17,IF(M17&gt;0,(M17-H17)/M17,"")))</f>
        <v/>
      </c>
      <c r="R17" s="0"/>
    </row>
    <row r="18" ht="22" customHeight="1">
      <c r="A18" s="0"/>
      <c r="B18" s="19"/>
      <c r="C18" s="20"/>
      <c r="D18" s="0"/>
      <c r="E18" s="19"/>
      <c r="F18" s="22"/>
      <c r="G18" s="23"/>
      <c r="H18" s="31" t="str">
        <f>IF(COUNTA(E18:G18)=0,"",IF(AND(ISNUMBER(F18),ISNUMBER(G18)),IF(F18&gt;0,G18/F18,"À compléter"),"À compléter"))</f>
        <v/>
      </c>
      <c r="I18" s="0"/>
      <c r="J18" s="19"/>
      <c r="K18" s="22"/>
      <c r="L18" s="23"/>
      <c r="M18" s="31" t="str">
        <f>IF(COUNTA(J18:L18)=0,"",IF(AND(ISNUMBER(K18),ISNUMBER(L18)),IF(K18&gt;0,L18/K18,"À compléter"),"À compléter"))</f>
        <v/>
      </c>
      <c r="N18" s="0"/>
      <c r="O18" s="27" t="str">
        <f>IF(OR(NOT(ISNUMBER(H18)),NOT(ISNUMBER(M18))),"",IF(ROUND(H18,4)&lt;ROUND(M18,4),IF(E18="","Fournisseur A",E18),IF(ROUND(M18,4)&lt;ROUND(H18,4),IF(J18="","Fournisseur B",J18),"Même prix")))</f>
        <v/>
      </c>
      <c r="P18" s="31" t="str">
        <f>IF(OR(NOT(ISNUMBER(H18)),NOT(ISNUMBER(M18))),"",IF(H18&gt;M18,H18-M18,M18-H18))</f>
        <v/>
      </c>
      <c r="Q18" s="33" t="str">
        <f>IF(OR(NOT(ISNUMBER(H18)),NOT(ISNUMBER(M18))),"",IF(H18&gt;M18,(H18-M18)/H18,IF(M18&gt;0,(M18-H18)/M18,"")))</f>
        <v/>
      </c>
      <c r="R18" s="0"/>
    </row>
    <row r="19" ht="22" customHeight="1">
      <c r="A19" s="0"/>
      <c r="B19" s="19"/>
      <c r="C19" s="20"/>
      <c r="D19" s="0"/>
      <c r="E19" s="19"/>
      <c r="F19" s="22"/>
      <c r="G19" s="23"/>
      <c r="H19" s="31" t="str">
        <f>IF(COUNTA(E19:G19)=0,"",IF(AND(ISNUMBER(F19),ISNUMBER(G19)),IF(F19&gt;0,G19/F19,"À compléter"),"À compléter"))</f>
        <v/>
      </c>
      <c r="I19" s="0"/>
      <c r="J19" s="19"/>
      <c r="K19" s="22"/>
      <c r="L19" s="23"/>
      <c r="M19" s="31" t="str">
        <f>IF(COUNTA(J19:L19)=0,"",IF(AND(ISNUMBER(K19),ISNUMBER(L19)),IF(K19&gt;0,L19/K19,"À compléter"),"À compléter"))</f>
        <v/>
      </c>
      <c r="N19" s="0"/>
      <c r="O19" s="27" t="str">
        <f>IF(OR(NOT(ISNUMBER(H19)),NOT(ISNUMBER(M19))),"",IF(ROUND(H19,4)&lt;ROUND(M19,4),IF(E19="","Fournisseur A",E19),IF(ROUND(M19,4)&lt;ROUND(H19,4),IF(J19="","Fournisseur B",J19),"Même prix")))</f>
        <v/>
      </c>
      <c r="P19" s="31" t="str">
        <f>IF(OR(NOT(ISNUMBER(H19)),NOT(ISNUMBER(M19))),"",IF(H19&gt;M19,H19-M19,M19-H19))</f>
        <v/>
      </c>
      <c r="Q19" s="33" t="str">
        <f>IF(OR(NOT(ISNUMBER(H19)),NOT(ISNUMBER(M19))),"",IF(H19&gt;M19,(H19-M19)/H19,IF(M19&gt;0,(M19-H19)/M19,"")))</f>
        <v/>
      </c>
      <c r="R19" s="0"/>
    </row>
    <row r="20" ht="22" customHeight="1">
      <c r="A20" s="0"/>
      <c r="B20" s="19"/>
      <c r="C20" s="20"/>
      <c r="D20" s="0"/>
      <c r="E20" s="19"/>
      <c r="F20" s="22"/>
      <c r="G20" s="23"/>
      <c r="H20" s="31" t="str">
        <f>IF(COUNTA(E20:G20)=0,"",IF(AND(ISNUMBER(F20),ISNUMBER(G20)),IF(F20&gt;0,G20/F20,"À compléter"),"À compléter"))</f>
        <v/>
      </c>
      <c r="I20" s="0"/>
      <c r="J20" s="19"/>
      <c r="K20" s="22"/>
      <c r="L20" s="23"/>
      <c r="M20" s="31" t="str">
        <f>IF(COUNTA(J20:L20)=0,"",IF(AND(ISNUMBER(K20),ISNUMBER(L20)),IF(K20&gt;0,L20/K20,"À compléter"),"À compléter"))</f>
        <v/>
      </c>
      <c r="N20" s="0"/>
      <c r="O20" s="27" t="str">
        <f>IF(OR(NOT(ISNUMBER(H20)),NOT(ISNUMBER(M20))),"",IF(ROUND(H20,4)&lt;ROUND(M20,4),IF(E20="","Fournisseur A",E20),IF(ROUND(M20,4)&lt;ROUND(H20,4),IF(J20="","Fournisseur B",J20),"Même prix")))</f>
        <v/>
      </c>
      <c r="P20" s="31" t="str">
        <f>IF(OR(NOT(ISNUMBER(H20)),NOT(ISNUMBER(M20))),"",IF(H20&gt;M20,H20-M20,M20-H20))</f>
        <v/>
      </c>
      <c r="Q20" s="33" t="str">
        <f>IF(OR(NOT(ISNUMBER(H20)),NOT(ISNUMBER(M20))),"",IF(H20&gt;M20,(H20-M20)/H20,IF(M20&gt;0,(M20-H20)/M20,"")))</f>
        <v/>
      </c>
      <c r="R20" s="0"/>
    </row>
    <row r="21" ht="22" customHeight="1">
      <c r="A21" s="0"/>
      <c r="B21" s="19"/>
      <c r="C21" s="20"/>
      <c r="D21" s="0"/>
      <c r="E21" s="19"/>
      <c r="F21" s="22"/>
      <c r="G21" s="23"/>
      <c r="H21" s="31" t="str">
        <f>IF(COUNTA(E21:G21)=0,"",IF(AND(ISNUMBER(F21),ISNUMBER(G21)),IF(F21&gt;0,G21/F21,"À compléter"),"À compléter"))</f>
        <v/>
      </c>
      <c r="I21" s="0"/>
      <c r="J21" s="19"/>
      <c r="K21" s="22"/>
      <c r="L21" s="23"/>
      <c r="M21" s="31" t="str">
        <f>IF(COUNTA(J21:L21)=0,"",IF(AND(ISNUMBER(K21),ISNUMBER(L21)),IF(K21&gt;0,L21/K21,"À compléter"),"À compléter"))</f>
        <v/>
      </c>
      <c r="N21" s="0"/>
      <c r="O21" s="27" t="str">
        <f>IF(OR(NOT(ISNUMBER(H21)),NOT(ISNUMBER(M21))),"",IF(ROUND(H21,4)&lt;ROUND(M21,4),IF(E21="","Fournisseur A",E21),IF(ROUND(M21,4)&lt;ROUND(H21,4),IF(J21="","Fournisseur B",J21),"Même prix")))</f>
        <v/>
      </c>
      <c r="P21" s="31" t="str">
        <f>IF(OR(NOT(ISNUMBER(H21)),NOT(ISNUMBER(M21))),"",IF(H21&gt;M21,H21-M21,M21-H21))</f>
        <v/>
      </c>
      <c r="Q21" s="33" t="str">
        <f>IF(OR(NOT(ISNUMBER(H21)),NOT(ISNUMBER(M21))),"",IF(H21&gt;M21,(H21-M21)/H21,IF(M21&gt;0,(M21-H21)/M21,"")))</f>
        <v/>
      </c>
      <c r="R21" s="0"/>
    </row>
    <row r="22" ht="22" customHeight="1">
      <c r="A22" s="0"/>
      <c r="B22" s="19"/>
      <c r="C22" s="20"/>
      <c r="D22" s="0"/>
      <c r="E22" s="19"/>
      <c r="F22" s="22"/>
      <c r="G22" s="23"/>
      <c r="H22" s="31" t="str">
        <f>IF(COUNTA(E22:G22)=0,"",IF(AND(ISNUMBER(F22),ISNUMBER(G22)),IF(F22&gt;0,G22/F22,"À compléter"),"À compléter"))</f>
        <v/>
      </c>
      <c r="I22" s="0"/>
      <c r="J22" s="19"/>
      <c r="K22" s="22"/>
      <c r="L22" s="23"/>
      <c r="M22" s="31" t="str">
        <f>IF(COUNTA(J22:L22)=0,"",IF(AND(ISNUMBER(K22),ISNUMBER(L22)),IF(K22&gt;0,L22/K22,"À compléter"),"À compléter"))</f>
        <v/>
      </c>
      <c r="N22" s="0"/>
      <c r="O22" s="27" t="str">
        <f>IF(OR(NOT(ISNUMBER(H22)),NOT(ISNUMBER(M22))),"",IF(ROUND(H22,4)&lt;ROUND(M22,4),IF(E22="","Fournisseur A",E22),IF(ROUND(M22,4)&lt;ROUND(H22,4),IF(J22="","Fournisseur B",J22),"Même prix")))</f>
        <v/>
      </c>
      <c r="P22" s="31" t="str">
        <f>IF(OR(NOT(ISNUMBER(H22)),NOT(ISNUMBER(M22))),"",IF(H22&gt;M22,H22-M22,M22-H22))</f>
        <v/>
      </c>
      <c r="Q22" s="33" t="str">
        <f>IF(OR(NOT(ISNUMBER(H22)),NOT(ISNUMBER(M22))),"",IF(H22&gt;M22,(H22-M22)/H22,IF(M22&gt;0,(M22-H22)/M22,"")))</f>
        <v/>
      </c>
      <c r="R22" s="0"/>
    </row>
    <row r="23" ht="20" customHeight="1">
      <c r="A23" s="0"/>
      <c r="B23" s="6" t="str">
        <f>IF(COUNTIF(H8:H22,"À compléter")+COUNTIF(M8:M22,"À compléter")&gt;0,"Une offre est incomplète : il lui manque le contenu du colis ou son prix.","")</f>
        <v/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0"/>
    </row>
    <row r="24" ht="12" customHeight="1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</row>
    <row r="25" ht="30" customHeight="1">
      <c r="A25" s="0"/>
      <c r="B25" s="4" t="inlineStr">
        <is>
          <t xml:space="preserve">Comparez toujours à l’unité (kg, l ou pièce), jamais au colis. Économie = écart ÷ prix le plus cher. Regardez aussi la qualité, le minimum de commande et les frais de livraison.</t>
        </is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0"/>
    </row>
    <row r="26" ht="24" customHeight="1">
      <c r="A26" s="0"/>
      <c r="B26" s="5" t="inlineStr">
        <is>
          <t xml:space="preserve">Un prix d’achat change ? Toby recalcule toutes vos recettes d’un coup, gratuitement → tobyapp.fr</t>
        </is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0"/>
    </row>
    <row r="27" ht="20" customHeight="1">
      <c r="A27" s="0"/>
      <c r="B27" s="4" t="inlineStr">
        <is>
          <t xml:space="preserve">Vos marges, sans les maths.  ·  Mode d’emploi : tobyapp.fr/modeles/mercuriale-restaurant  ·  Libre de reproduction et d’usage en formation, avec mention de la source tobyapp.fr.</t>
        </is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0"/>
    </row>
    <row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</row>
    <row r="29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</row>
  </sheetData>
  <mergeCells count="11">
    <mergeCell ref="B2:Q2"/>
    <mergeCell ref="B3:Q3"/>
    <mergeCell ref="B4:Q4"/>
    <mergeCell ref="B6:C6"/>
    <mergeCell ref="E6:H6"/>
    <mergeCell ref="J6:M6"/>
    <mergeCell ref="O6:Q6"/>
    <mergeCell ref="B23:Q23"/>
    <mergeCell ref="B25:Q25"/>
    <mergeCell ref="B26:Q26"/>
    <mergeCell ref="B27:Q27"/>
  </mergeCells>
  <dataValidations count="3">
    <dataValidation type="list" allowBlank="1" showErrorMessage="0" sqref="C8:C22">
      <formula1>'Réglages'!$F$8:$F$19</formula1>
    </dataValidation>
    <dataValidation type="list" allowBlank="1" showErrorMessage="0" sqref="E8:E22">
      <formula1>'Réglages'!$B$8:$B$19</formula1>
    </dataValidation>
    <dataValidation type="list" allowBlank="1" showErrorMessage="0" sqref="J8:J22">
      <formula1>'Réglages'!$B$8:$B$19</formula1>
    </dataValidation>
  </dataValidations>
  <hyperlinks>
    <hyperlink ref="B26" r:id="rId1"/>
  </hyperlinks>
  <pageMargins left="0.4" right="0.4" top="0.5" bottom="0.5" header="0.3" footer="0.3"/>
  <pageSetup paperSize="9" orientation="landscape" fitToWidth="1" fitToHeight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A6532D"/>
    <pageSetUpPr fitToPage="1"/>
  </sheetPr>
  <dimension ref="A1:I23"/>
  <sheetViews>
    <sheetView showGridLines="0" workbookViewId="0"/>
  </sheetViews>
  <sheetFormatPr baseColWidth="8" defaultRowHeight="18" customHeight="1"/>
  <cols>
    <col min="1" max="1" width="2.5" style="0" customWidth="1"/>
    <col min="2" max="2" width="28" style="0" customWidth="1"/>
    <col min="3" max="3" width="3" style="0" customWidth="1"/>
    <col min="4" max="4" width="28" style="0" customWidth="1"/>
    <col min="5" max="5" width="3" style="0" customWidth="1"/>
    <col min="6" max="6" width="28" style="0" customWidth="1"/>
    <col min="7" max="7" width="3" style="0" customWidth="1"/>
    <col min="8" max="8" width="16" style="0" customWidth="1"/>
    <col min="9" max="9" width="2.5" style="0" customWidth="1"/>
    <col min="10" max="16384" width="10" style="0"/>
  </cols>
  <sheetData>
    <row r="1" ht="9" customHeight="1">
      <c r="A1" s="0"/>
      <c r="B1" s="0"/>
      <c r="C1" s="0"/>
      <c r="D1" s="0"/>
      <c r="E1" s="0"/>
      <c r="F1" s="0"/>
      <c r="G1" s="0"/>
      <c r="H1" s="0"/>
      <c r="I1" s="0"/>
    </row>
    <row r="2" ht="22" customHeight="1">
      <c r="A2" s="0"/>
      <c r="B2" s="11" t="inlineStr">
        <is>
          <t xml:space="preserve">MODÈLE GRATUIT · TOBYAPP.FR</t>
        </is>
      </c>
      <c r="C2" s="11"/>
      <c r="D2" s="11"/>
      <c r="E2" s="11"/>
      <c r="F2" s="11"/>
      <c r="G2" s="11"/>
      <c r="H2" s="11"/>
      <c r="I2" s="0"/>
    </row>
    <row r="3" ht="32" customHeight="1">
      <c r="A3" s="0"/>
      <c r="B3" s="12" t="inlineStr">
        <is>
          <t xml:space="preserve">Vos réglages</t>
        </is>
      </c>
      <c r="C3" s="12"/>
      <c r="D3" s="12"/>
      <c r="E3" s="12"/>
      <c r="F3" s="12"/>
      <c r="G3" s="12"/>
      <c r="H3" s="12"/>
      <c r="I3" s="0"/>
    </row>
    <row r="4" ht="26" customHeight="1">
      <c r="A4" s="0"/>
      <c r="B4" s="13" t="inlineStr">
        <is>
          <t xml:space="preserve">Remplacez ces exemples par les vôtres : ils remplissent les listes de la mercuriale.</t>
        </is>
      </c>
      <c r="C4" s="13"/>
      <c r="D4" s="13"/>
      <c r="E4" s="13"/>
      <c r="F4" s="13"/>
      <c r="G4" s="13"/>
      <c r="H4" s="13"/>
      <c r="I4" s="0"/>
    </row>
    <row r="5" ht="12" customHeight="1">
      <c r="A5" s="0"/>
      <c r="B5" s="0"/>
      <c r="C5" s="0"/>
      <c r="D5" s="0"/>
      <c r="E5" s="0"/>
      <c r="F5" s="0"/>
      <c r="G5" s="0"/>
      <c r="H5" s="0"/>
      <c r="I5" s="0"/>
    </row>
    <row r="6" ht="28" customHeight="1">
      <c r="A6" s="0"/>
      <c r="B6" s="8" t="inlineStr">
        <is>
          <t xml:space="preserve">Vos listes</t>
        </is>
      </c>
      <c r="C6" s="8"/>
      <c r="D6" s="8"/>
      <c r="E6" s="8"/>
      <c r="F6" s="8"/>
      <c r="G6" s="8"/>
      <c r="H6" s="8"/>
      <c r="I6" s="0"/>
    </row>
    <row r="7" ht="26" customHeight="1">
      <c r="A7" s="0"/>
      <c r="B7" s="15" t="inlineStr">
        <is>
          <t xml:space="preserve">Vos fournisseurs</t>
        </is>
      </c>
      <c r="C7" s="0"/>
      <c r="D7" s="15" t="inlineStr">
        <is>
          <t xml:space="preserve">Vos familles de produits</t>
        </is>
      </c>
      <c r="E7" s="0"/>
      <c r="F7" s="15" t="inlineStr">
        <is>
          <t xml:space="preserve">Vos unités</t>
        </is>
      </c>
      <c r="G7" s="0"/>
      <c r="H7" s="0"/>
      <c r="I7" s="0"/>
    </row>
    <row r="8" ht="22" customHeight="1">
      <c r="A8" s="0"/>
      <c r="B8" s="19" t="inlineStr">
        <is>
          <t xml:space="preserve">Grossiste A</t>
        </is>
      </c>
      <c r="C8" s="0"/>
      <c r="D8" s="19" t="inlineStr">
        <is>
          <t xml:space="preserve">Viandes</t>
        </is>
      </c>
      <c r="E8" s="0"/>
      <c r="F8" s="19" t="inlineStr">
        <is>
          <t xml:space="preserve">kg</t>
        </is>
      </c>
      <c r="G8" s="0"/>
      <c r="H8" s="0"/>
      <c r="I8" s="0"/>
    </row>
    <row r="9" ht="22" customHeight="1">
      <c r="A9" s="0"/>
      <c r="B9" s="19" t="inlineStr">
        <is>
          <t xml:space="preserve">Maraîcher B</t>
        </is>
      </c>
      <c r="C9" s="0"/>
      <c r="D9" s="19" t="inlineStr">
        <is>
          <t xml:space="preserve">Poissons</t>
        </is>
      </c>
      <c r="E9" s="0"/>
      <c r="F9" s="19" t="inlineStr">
        <is>
          <t xml:space="preserve">l</t>
        </is>
      </c>
      <c r="G9" s="0"/>
      <c r="H9" s="0"/>
      <c r="I9" s="0"/>
    </row>
    <row r="10" ht="22" customHeight="1">
      <c r="A10" s="0"/>
      <c r="B10" s="19" t="inlineStr">
        <is>
          <t xml:space="preserve">Crémier C</t>
        </is>
      </c>
      <c r="C10" s="0"/>
      <c r="D10" s="19" t="inlineStr">
        <is>
          <t xml:space="preserve">Fruits et légumes</t>
        </is>
      </c>
      <c r="E10" s="0"/>
      <c r="F10" s="19" t="inlineStr">
        <is>
          <t xml:space="preserve">pièce</t>
        </is>
      </c>
      <c r="G10" s="0"/>
      <c r="H10" s="0"/>
      <c r="I10" s="0"/>
    </row>
    <row r="11" ht="22" customHeight="1">
      <c r="A11" s="0"/>
      <c r="B11" s="19" t="inlineStr">
        <is>
          <t xml:space="preserve">Boucher D</t>
        </is>
      </c>
      <c r="C11" s="0"/>
      <c r="D11" s="19" t="inlineStr">
        <is>
          <t xml:space="preserve">Crémerie</t>
        </is>
      </c>
      <c r="E11" s="0"/>
      <c r="F11" s="19"/>
      <c r="G11" s="0"/>
      <c r="H11" s="0"/>
      <c r="I11" s="0"/>
    </row>
    <row r="12" ht="22" customHeight="1">
      <c r="A12" s="0"/>
      <c r="B12" s="19" t="inlineStr">
        <is>
          <t xml:space="preserve">Caviste E</t>
        </is>
      </c>
      <c r="C12" s="0"/>
      <c r="D12" s="19" t="inlineStr">
        <is>
          <t xml:space="preserve">Épicerie</t>
        </is>
      </c>
      <c r="E12" s="0"/>
      <c r="F12" s="19"/>
      <c r="G12" s="0"/>
      <c r="H12" s="0"/>
      <c r="I12" s="0"/>
    </row>
    <row r="13" ht="22" customHeight="1">
      <c r="A13" s="0"/>
      <c r="B13" s="19" t="inlineStr">
        <is>
          <t xml:space="preserve">Grossiste F</t>
        </is>
      </c>
      <c r="C13" s="0"/>
      <c r="D13" s="19" t="inlineStr">
        <is>
          <t xml:space="preserve">Surgelés</t>
        </is>
      </c>
      <c r="E13" s="0"/>
      <c r="F13" s="19"/>
      <c r="G13" s="0"/>
      <c r="H13" s="0"/>
      <c r="I13" s="0"/>
    </row>
    <row r="14" ht="22" customHeight="1">
      <c r="A14" s="0"/>
      <c r="B14" s="19"/>
      <c r="C14" s="0"/>
      <c r="D14" s="19" t="inlineStr">
        <is>
          <t xml:space="preserve">Boissons</t>
        </is>
      </c>
      <c r="E14" s="0"/>
      <c r="F14" s="19"/>
      <c r="G14" s="0"/>
      <c r="H14" s="0"/>
      <c r="I14" s="0"/>
    </row>
    <row r="15" ht="22" customHeight="1">
      <c r="A15" s="0"/>
      <c r="B15" s="19"/>
      <c r="C15" s="0"/>
      <c r="D15" s="19" t="inlineStr">
        <is>
          <t xml:space="preserve">Emballages</t>
        </is>
      </c>
      <c r="E15" s="0"/>
      <c r="F15" s="19"/>
      <c r="G15" s="0"/>
      <c r="H15" s="0"/>
      <c r="I15" s="0"/>
    </row>
    <row r="16" ht="22" customHeight="1">
      <c r="A16" s="0"/>
      <c r="B16" s="19"/>
      <c r="C16" s="0"/>
      <c r="D16" s="19" t="inlineStr">
        <is>
          <t xml:space="preserve">Entretien</t>
        </is>
      </c>
      <c r="E16" s="0"/>
      <c r="F16" s="19"/>
      <c r="G16" s="0"/>
      <c r="H16" s="0"/>
      <c r="I16" s="0"/>
    </row>
    <row r="17" ht="22" customHeight="1">
      <c r="A17" s="0"/>
      <c r="B17" s="19"/>
      <c r="C17" s="0"/>
      <c r="D17" s="19"/>
      <c r="E17" s="0"/>
      <c r="F17" s="19"/>
      <c r="G17" s="0"/>
      <c r="H17" s="0"/>
      <c r="I17" s="0"/>
    </row>
    <row r="18" ht="22" customHeight="1">
      <c r="A18" s="0"/>
      <c r="B18" s="19"/>
      <c r="C18" s="0"/>
      <c r="D18" s="19"/>
      <c r="E18" s="0"/>
      <c r="F18" s="19"/>
      <c r="G18" s="0"/>
      <c r="H18" s="0"/>
      <c r="I18" s="0"/>
    </row>
    <row r="19" ht="22" customHeight="1">
      <c r="A19" s="0"/>
      <c r="B19" s="19"/>
      <c r="C19" s="0"/>
      <c r="D19" s="19"/>
      <c r="E19" s="0"/>
      <c r="F19" s="19"/>
      <c r="G19" s="0"/>
      <c r="H19" s="0"/>
      <c r="I19" s="0"/>
    </row>
    <row r="20" ht="12" customHeight="1">
      <c r="A20" s="0"/>
      <c r="B20" s="0"/>
      <c r="C20" s="0"/>
      <c r="D20" s="0"/>
      <c r="E20" s="0"/>
      <c r="F20" s="0"/>
      <c r="G20" s="0"/>
      <c r="H20" s="0"/>
      <c r="I20" s="0"/>
    </row>
    <row r="21" ht="30" customHeight="1">
      <c r="A21" s="0"/>
      <c r="B21" s="4" t="inlineStr">
        <is>
          <t xml:space="preserve">Vos marges, sans les maths.  ·  Libre de reproduction et d’usage en formation, avec mention de la source tobyapp.fr.</t>
        </is>
      </c>
      <c r="C21" s="4"/>
      <c r="D21" s="4"/>
      <c r="E21" s="4"/>
      <c r="F21" s="4"/>
      <c r="G21" s="4"/>
      <c r="H21" s="4"/>
      <c r="I21" s="0"/>
    </row>
    <row r="22">
      <c r="A22" s="0"/>
      <c r="B22" s="0"/>
      <c r="C22" s="0"/>
      <c r="D22" s="0"/>
      <c r="E22" s="0"/>
      <c r="F22" s="0"/>
      <c r="G22" s="0"/>
      <c r="H22" s="0"/>
      <c r="I22" s="0"/>
    </row>
    <row r="23">
      <c r="A23" s="0"/>
      <c r="B23" s="0"/>
      <c r="C23" s="0"/>
      <c r="D23" s="0"/>
      <c r="E23" s="0"/>
      <c r="F23" s="0"/>
      <c r="G23" s="0"/>
      <c r="H23" s="0"/>
      <c r="I23" s="0"/>
    </row>
  </sheetData>
  <mergeCells count="5">
    <mergeCell ref="B2:H2"/>
    <mergeCell ref="B3:H3"/>
    <mergeCell ref="B4:H4"/>
    <mergeCell ref="B6:H6"/>
    <mergeCell ref="B21:H21"/>
  </mergeCells>
  <pageMargins left="0.4" right="0.4" top="0.5" bottom="0.5" header="0.3" footer="0.3"/>
  <pageSetup paperSize="9"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Toby — tobyapp.fr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Mercuriale de restaurant</dc:title>
  <dc:subject>Prix d’achat par produit et par fournisseur, prix à l’unité, évolution et comparaison de deux fournisseurs</dc:subject>
  <dc:creator>Toby — tobyapp.fr</dc:creator>
  <dcterms:created xsi:type="dcterms:W3CDTF">2026-10-04T12:00:00Z</dcterms:created>
  <dcterms:modified xsi:type="dcterms:W3CDTF">2026-10-04T12:00:00Z</dcterms:modified>
</cp:coreProperties>
</file>