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Exemple - plat" sheetId="1" r:id="rId1"/>
    <sheet name="Exemple - boisson" sheetId="2" r:id="rId2"/>
    <sheet name="Ma recette" sheetId="3" r:id="rId3"/>
  </sheets>
  <calcPr calcId="124519" fullCalcOnLoad="1"/>
</workbook>
</file>

<file path=xl/styles.xml><?xml version="1.0" encoding="utf-8"?>
<styleSheet xmlns="http://schemas.openxmlformats.org/spreadsheetml/2006/main">
  <numFmts count="4">
    <numFmt numFmtId="164" formatCode="#,##0.00 &quot;€&quot;"/>
    <numFmt numFmtId="165" formatCode="#,##0.000 &quot;€&quot;"/>
    <numFmt numFmtId="166" formatCode="0.0 %"/>
    <numFmt numFmtId="167" formatCode="#,##0.###"/>
  </numFmts>
  <fonts count="19">
    <font>
      <sz val="10"/>
      <color rgb="FF2F251F"/>
      <name val="Arial"/>
    </font>
    <font>
      <b val="1"/>
      <sz val="10"/>
      <color rgb="FF2F251F"/>
      <name val="Arial"/>
    </font>
    <font>
      <b val="1"/>
      <sz val="9"/>
      <color rgb="FF74675D"/>
      <name val="Arial"/>
    </font>
    <font>
      <sz val="9"/>
      <color rgb="FF74675D"/>
      <name val="Arial"/>
    </font>
    <font>
      <b val="1"/>
      <u val="single"/>
      <sz val="10"/>
      <color rgb="FFA6532D"/>
      <name val="Arial"/>
    </font>
    <font>
      <b val="1"/>
      <sz val="10"/>
      <color rgb="FFA8322A"/>
      <name val="Arial"/>
    </font>
    <font>
      <b val="1"/>
      <sz val="16"/>
      <color rgb="FF2F251F"/>
      <name val="Georgia"/>
    </font>
    <font>
      <b val="1"/>
      <sz val="14"/>
      <color rgb="FF2F251F"/>
      <name val="Georgia"/>
    </font>
    <font>
      <i val="1"/>
      <sz val="11"/>
      <color rgb="FFA6532D"/>
      <name val="Georgia"/>
    </font>
    <font>
      <b val="1"/>
      <sz val="8"/>
      <color rgb="FFE2BCA7"/>
      <name val="Arial"/>
    </font>
    <font>
      <b val="1"/>
      <sz val="20"/>
      <color rgb="FFFFFFFF"/>
      <name val="Georgia"/>
    </font>
    <font>
      <sz val="10"/>
      <color rgb="FFF7E9DD"/>
      <name val="Arial"/>
    </font>
    <font>
      <b val="1"/>
      <sz val="10"/>
      <color rgb="FF64321F"/>
      <name val="Arial"/>
    </font>
    <font>
      <b val="1"/>
      <sz val="8.5"/>
      <color rgb="FF64321F"/>
      <name val="Arial"/>
    </font>
    <font>
      <sz val="10"/>
      <color rgb="FF74675D"/>
      <name val="Arial"/>
    </font>
    <font>
      <b val="1"/>
      <sz val="8"/>
      <color rgb="FF74675D"/>
      <name val="Arial"/>
    </font>
    <font>
      <b val="1"/>
      <sz val="18"/>
      <color rgb="FF2F251F"/>
      <name val="Georgia"/>
    </font>
    <font>
      <b val="1"/>
      <sz val="11"/>
      <color rgb="FF2F251F"/>
      <name val="Arial"/>
    </font>
    <font>
      <b val="1"/>
      <sz val="9"/>
      <color rgb="FF2F251F"/>
      <name val="Arial"/>
    </font>
  </fonts>
  <fills count="7">
    <fill>
      <patternFill patternType="none"/>
    </fill>
    <fill>
      <patternFill patternType="gray125"/>
    </fill>
    <fill>
      <patternFill patternType="solid">
        <fgColor rgb="FFEFE4D3"/>
        <bgColor indexed="64"/>
      </patternFill>
    </fill>
    <fill>
      <patternFill patternType="solid">
        <fgColor rgb="FFA6532D"/>
        <bgColor indexed="64"/>
      </patternFill>
    </fill>
    <fill>
      <patternFill patternType="solid">
        <fgColor rgb="FFFFFAF2"/>
        <bgColor indexed="64"/>
      </patternFill>
    </fill>
    <fill>
      <patternFill patternType="solid">
        <fgColor rgb="FFE4D2BB"/>
        <bgColor indexed="64"/>
      </patternFill>
    </fill>
    <fill>
      <patternFill patternType="solid">
        <fgColor rgb="FFFFFFFF"/>
        <bgColor indexed="64"/>
      </patternFill>
    </fill>
  </fills>
  <borders count="6">
    <border>
      <left/>
      <right/>
      <top/>
      <bottom/>
      <diagonal/>
    </border>
    <border>
      <left/>
      <right/>
      <top/>
      <bottom style="thin">
        <color rgb="FFD9C6AF"/>
      </bottom>
      <diagonal/>
    </border>
    <border>
      <left style="thin">
        <color rgb="FFCDB89F"/>
      </left>
      <right style="thin">
        <color rgb="FFCDB89F"/>
      </right>
      <top style="thin">
        <color rgb="FFCDB89F"/>
      </top>
      <bottom style="thin">
        <color rgb="FFCDB89F"/>
      </bottom>
      <diagonal/>
    </border>
    <border>
      <left style="medium">
        <color rgb="FFEFE4D3"/>
      </left>
      <right style="medium">
        <color rgb="FFEFE4D3"/>
      </right>
      <top style="medium">
        <color rgb="FFEFE4D3"/>
      </top>
      <bottom/>
      <diagonal/>
    </border>
    <border>
      <left style="medium">
        <color rgb="FFEFE4D3"/>
      </left>
      <right style="medium">
        <color rgb="FFEFE4D3"/>
      </right>
      <top/>
      <bottom style="medium">
        <color rgb="FFEFE4D3"/>
      </bottom>
      <diagonal/>
    </border>
    <border>
      <left style="medium">
        <color rgb="FFEFE4D3"/>
      </left>
      <right style="medium">
        <color rgb="FFEFE4D3"/>
      </right>
      <top style="medium">
        <color rgb="FFEFE4D3"/>
      </top>
      <bottom style="medium">
        <color rgb="FFEFE4D3"/>
      </bottom>
      <diagonal/>
    </border>
  </borders>
  <cellStyleXfs count="1">
    <xf numFmtId="0" fontId="0" fillId="2" borderId="0"/>
  </cellStyleXfs>
  <cellXfs count="52">
    <xf numFmtId="0" fontId="0" fillId="2" borderId="0" xfId="0" applyFont="1" applyFill="1" applyBorder="1" applyAlignment="1">
      <alignment vertical="center"/>
    </xf>
    <xf numFmtId="0" fontId="0" fillId="2" borderId="0" xfId="0" applyFont="1" applyFill="1" applyBorder="1" applyAlignment="1">
      <alignment vertical="center"/>
    </xf>
    <xf numFmtId="0" fontId="1" fillId="2" borderId="0" xfId="0" applyFont="1" applyFill="1" applyBorder="1" applyAlignment="1">
      <alignment vertical="center"/>
    </xf>
    <xf numFmtId="0" fontId="2" fillId="2" borderId="0" xfId="0" applyFont="1" applyFill="1" applyBorder="1" applyAlignment="1">
      <alignment vertical="center"/>
    </xf>
    <xf numFmtId="0" fontId="3" fillId="2" borderId="0" xfId="0" applyFont="1" applyFill="1" applyBorder="1" applyAlignment="1">
      <alignment vertical="top" wrapText="1"/>
    </xf>
    <xf numFmtId="0" fontId="4" fillId="2" borderId="0" xfId="0" applyFont="1" applyFill="1" applyBorder="1" applyAlignment="1">
      <alignment vertical="center"/>
    </xf>
    <xf numFmtId="0" fontId="5" fillId="2" borderId="0" xfId="0" applyFont="1" applyFill="1" applyBorder="1" applyAlignment="1">
      <alignment vertical="center"/>
    </xf>
    <xf numFmtId="0" fontId="6" fillId="2" borderId="0" xfId="0" applyFont="1" applyFill="1" applyBorder="1" applyAlignment="1">
      <alignment vertical="center"/>
    </xf>
    <xf numFmtId="0" fontId="7" fillId="2" borderId="0" xfId="0" applyFont="1" applyFill="1" applyBorder="1" applyAlignment="1">
      <alignment vertical="bottom"/>
    </xf>
    <xf numFmtId="0" fontId="8" fillId="2" borderId="0" xfId="0" applyFont="1" applyFill="1" applyBorder="1" applyAlignment="1">
      <alignment vertical="center"/>
    </xf>
    <xf numFmtId="0" fontId="0" fillId="3" borderId="0" xfId="0" applyFont="1" applyFill="1" applyBorder="1"/>
    <xf numFmtId="0" fontId="9" fillId="3" borderId="0" xfId="0" applyFont="1" applyFill="1" applyBorder="1" applyAlignment="1">
      <alignment vertical="bottom" indent="1"/>
    </xf>
    <xf numFmtId="0" fontId="10" fillId="3" borderId="0" xfId="0" applyFont="1" applyFill="1" applyBorder="1" applyAlignment="1">
      <alignment vertical="center" indent="1"/>
    </xf>
    <xf numFmtId="0" fontId="11" fillId="3" borderId="0" xfId="0" applyFont="1" applyFill="1" applyBorder="1" applyAlignment="1">
      <alignment vertical="top" wrapText="1" indent="1"/>
    </xf>
    <xf numFmtId="0" fontId="12" fillId="4" borderId="5" xfId="0" applyFont="1" applyFill="1" applyBorder="1" applyAlignment="1">
      <alignment horizontal="center" vertical="center" wrapText="1"/>
    </xf>
    <xf numFmtId="0" fontId="13" fillId="5" borderId="1" xfId="0" applyFont="1" applyFill="1" applyBorder="1" applyAlignment="1">
      <alignment vertical="center" wrapText="1"/>
    </xf>
    <xf numFmtId="0" fontId="13" fillId="5" borderId="1" xfId="0" applyFont="1" applyFill="1" applyBorder="1" applyAlignment="1">
      <alignment horizontal="right" vertical="center" wrapText="1"/>
    </xf>
    <xf numFmtId="0" fontId="13" fillId="5" borderId="1" xfId="0" applyFont="1" applyFill="1" applyBorder="1" applyAlignment="1">
      <alignment horizontal="center" vertical="center" wrapText="1"/>
    </xf>
    <xf numFmtId="0" fontId="0" fillId="4" borderId="1" xfId="0" applyFont="1" applyFill="1" applyBorder="1" applyAlignment="1">
      <alignment vertical="center"/>
    </xf>
    <xf numFmtId="0" fontId="0" fillId="6" borderId="2" xfId="0" applyFont="1" applyFill="1" applyBorder="1" applyAlignment="1">
      <alignment vertical="center"/>
    </xf>
    <xf numFmtId="0" fontId="0" fillId="6" borderId="2" xfId="0" applyFont="1" applyFill="1" applyBorder="1" applyAlignment="1">
      <alignment horizontal="center" vertical="center"/>
    </xf>
    <xf numFmtId="0" fontId="0" fillId="6" borderId="2" xfId="0" applyFont="1" applyFill="1" applyBorder="1" applyAlignment="1">
      <alignment vertical="top" wrapText="1"/>
    </xf>
    <xf numFmtId="167" fontId="0" fillId="6" borderId="2" xfId="0" applyFont="1" applyFill="1" applyBorder="1" applyNumberFormat="1" applyAlignment="1">
      <alignment vertical="center"/>
    </xf>
    <xf numFmtId="164" fontId="0" fillId="6" borderId="2" xfId="0" applyFont="1" applyFill="1" applyBorder="1" applyNumberFormat="1" applyAlignment="1">
      <alignment vertical="center"/>
    </xf>
    <xf numFmtId="165" fontId="0" fillId="6" borderId="2" xfId="0" applyFont="1" applyFill="1" applyBorder="1" applyNumberFormat="1" applyAlignment="1">
      <alignment vertical="center"/>
    </xf>
    <xf numFmtId="166" fontId="0" fillId="6" borderId="2" xfId="0" applyFont="1" applyFill="1" applyBorder="1" applyNumberFormat="1" applyAlignment="1">
      <alignment vertical="center"/>
    </xf>
    <xf numFmtId="14" fontId="0" fillId="6" borderId="2" xfId="0" applyFont="1" applyFill="1" applyBorder="1" applyNumberFormat="1" applyAlignment="1">
      <alignment horizontal="left" vertical="center"/>
    </xf>
    <xf numFmtId="0" fontId="0" fillId="4" borderId="1" xfId="0" applyFont="1" applyFill="1" applyBorder="1" applyAlignment="1">
      <alignment vertical="center"/>
    </xf>
    <xf numFmtId="0" fontId="14" fillId="4" borderId="1" xfId="0" applyFont="1" applyFill="1" applyBorder="1" applyAlignment="1">
      <alignment horizontal="center" vertical="center"/>
    </xf>
    <xf numFmtId="2" fontId="0" fillId="4" borderId="1" xfId="0" applyFont="1" applyFill="1" applyBorder="1" applyNumberFormat="1" applyAlignment="1">
      <alignment vertical="center"/>
    </xf>
    <xf numFmtId="164" fontId="0" fillId="4" borderId="1" xfId="0" applyFont="1" applyFill="1" applyBorder="1" applyNumberFormat="1" applyAlignment="1">
      <alignment vertical="center"/>
    </xf>
    <xf numFmtId="165" fontId="0" fillId="4" borderId="1" xfId="0" applyFont="1" applyFill="1" applyBorder="1" applyNumberFormat="1" applyAlignment="1">
      <alignment vertical="center"/>
    </xf>
    <xf numFmtId="164" fontId="1" fillId="4" borderId="1" xfId="0" applyFont="1" applyFill="1" applyBorder="1" applyNumberFormat="1" applyAlignment="1">
      <alignment vertical="center"/>
    </xf>
    <xf numFmtId="166" fontId="0" fillId="4" borderId="1" xfId="0" applyFont="1" applyFill="1" applyBorder="1" applyNumberFormat="1" applyAlignment="1">
      <alignment vertical="center"/>
    </xf>
    <xf numFmtId="166" fontId="1" fillId="4" borderId="1" xfId="0" applyFont="1" applyFill="1" applyBorder="1" applyNumberFormat="1" applyAlignment="1">
      <alignment vertical="center"/>
    </xf>
    <xf numFmtId="0" fontId="1" fillId="5" borderId="1" xfId="0" applyFont="1" applyFill="1" applyBorder="1" applyAlignment="1">
      <alignment vertical="center"/>
    </xf>
    <xf numFmtId="164" fontId="1" fillId="5" borderId="1" xfId="0" applyFont="1" applyFill="1" applyBorder="1" applyNumberFormat="1" applyAlignment="1">
      <alignment vertical="center"/>
    </xf>
    <xf numFmtId="165" fontId="1" fillId="5" borderId="1" xfId="0" applyFont="1" applyFill="1" applyBorder="1" applyNumberFormat="1" applyAlignment="1">
      <alignment vertical="center"/>
    </xf>
    <xf numFmtId="166" fontId="1" fillId="5" borderId="1" xfId="0" applyFont="1" applyFill="1" applyBorder="1" applyNumberFormat="1" applyAlignment="1">
      <alignment vertical="center"/>
    </xf>
    <xf numFmtId="167" fontId="1" fillId="5" borderId="1" xfId="0" applyFont="1" applyFill="1" applyBorder="1" applyNumberFormat="1" applyAlignment="1">
      <alignment vertical="center"/>
    </xf>
    <xf numFmtId="0" fontId="15" fillId="4" borderId="3" xfId="0" applyFont="1" applyFill="1" applyBorder="1" applyAlignment="1">
      <alignment horizontal="center" vertical="bottom" wrapText="1"/>
    </xf>
    <xf numFmtId="164" fontId="16" fillId="4" borderId="4" xfId="0" applyFont="1" applyFill="1" applyBorder="1" applyNumberFormat="1" applyAlignment="1">
      <alignment horizontal="center" vertical="top"/>
    </xf>
    <xf numFmtId="165" fontId="16" fillId="4" borderId="4" xfId="0" applyFont="1" applyFill="1" applyBorder="1" applyNumberFormat="1" applyAlignment="1">
      <alignment horizontal="center" vertical="top"/>
    </xf>
    <xf numFmtId="166" fontId="16" fillId="4" borderId="4" xfId="0" applyFont="1" applyFill="1" applyBorder="1" applyNumberFormat="1" applyAlignment="1">
      <alignment horizontal="center" vertical="top"/>
    </xf>
    <xf numFmtId="2" fontId="16" fillId="4" borderId="4" xfId="0" applyFont="1" applyFill="1" applyBorder="1" applyNumberFormat="1" applyAlignment="1">
      <alignment horizontal="center" vertical="top"/>
    </xf>
    <xf numFmtId="0" fontId="16" fillId="4" borderId="4" xfId="0" applyFont="1" applyFill="1" applyBorder="1" applyAlignment="1">
      <alignment horizontal="center" vertical="top"/>
    </xf>
    <xf numFmtId="0" fontId="17" fillId="4" borderId="5" xfId="0" applyFont="1" applyFill="1" applyBorder="1" applyAlignment="1">
      <alignment horizontal="center" vertical="center" wrapText="1"/>
    </xf>
    <xf numFmtId="0" fontId="15" fillId="2" borderId="0" xfId="0" applyFont="1" applyFill="1" applyBorder="1" applyAlignment="1">
      <alignment horizontal="right" vertical="center"/>
    </xf>
    <xf numFmtId="164" fontId="18" fillId="2" borderId="0" xfId="0" applyFont="1" applyFill="1" applyBorder="1" applyNumberFormat="1" applyAlignment="1">
      <alignment horizontal="left" vertical="center"/>
    </xf>
    <xf numFmtId="166" fontId="18" fillId="2" borderId="0" xfId="0" applyFont="1" applyFill="1" applyBorder="1" applyNumberFormat="1" applyAlignment="1">
      <alignment horizontal="left" vertical="center"/>
    </xf>
    <xf numFmtId="2" fontId="18" fillId="2" borderId="0" xfId="0" applyFont="1" applyFill="1" applyBorder="1" applyNumberFormat="1" applyAlignment="1">
      <alignment horizontal="left" vertical="center"/>
    </xf>
    <xf numFmtId="0" fontId="18" fillId="2" borderId="0" xfId="0" applyFont="1" applyFill="1" applyBorder="1" applyAlignment="1">
      <alignment horizontal="left" vertical="center"/>
    </xf>
  </cellXfs>
  <cellStyles count="1">
    <cellStyle name="Normal" xfId="0" builtinId="0"/>
  </cellStyles>
  <dxfs count="4">
    <dxf>
      <font>
        <b val="1"/>
        <color rgb="FF1F7045"/>
      </font>
      <fill>
        <patternFill patternType="solid">
          <fgColor rgb="FFDCEBDD"/>
          <bgColor rgb="FFDCEBDD"/>
        </patternFill>
      </fill>
    </dxf>
    <dxf>
      <font>
        <b val="1"/>
        <color rgb="FFA8322A"/>
      </font>
      <fill>
        <patternFill patternType="solid">
          <fgColor rgb="FFF6DDD3"/>
          <bgColor rgb="FFF6DDD3"/>
        </patternFill>
      </fill>
    </dxf>
    <dxf>
      <font>
        <b val="1"/>
        <color rgb="FF1F7045"/>
      </font>
    </dxf>
    <dxf>
      <font>
        <b val="1"/>
        <color rgb="FFA8322A"/>
      </font>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toby.png"/></Relationships>
</file>

<file path=xl/drawings/_rels/drawing2.xml.rels><?xml version="1.0" encoding="UTF-8" standalone="yes"?>
<Relationships xmlns="http://schemas.openxmlformats.org/package/2006/relationships"><Relationship Id="rId1" Type="http://schemas.openxmlformats.org/officeDocument/2006/relationships/image" Target="../media/toby.png"/></Relationships>
</file>

<file path=xl/drawings/_rels/drawing3.xml.rels><?xml version="1.0" encoding="UTF-8" standalone="yes"?>
<Relationships xmlns="http://schemas.openxmlformats.org/package/2006/relationships"><Relationship Id="rId1" Type="http://schemas.openxmlformats.org/officeDocument/2006/relationships/image" Target="../media/toby.png"/></Relationships>
</file>

<file path=xl/drawings/drawing1.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8848725" y="285750"/>
          <a:ext cx="666750"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8848725" y="285750"/>
          <a:ext cx="666750" cy="666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314325</xdr:colOff>
      <xdr:row>1</xdr:row>
      <xdr:rowOff>171450</xdr:rowOff>
    </xdr:from>
    <xdr:to>
      <xdr:col>9</xdr:col>
      <xdr:colOff>981075</xdr:colOff>
      <xdr:row>3</xdr:row>
      <xdr:rowOff>152400</xdr:rowOff>
    </xdr:to>
    <xdr:pic>
      <xdr:nvPicPr>
        <xdr:cNvPr id="2" name="Toby" descr="Toby, la mascotte de tobyapp.fr"/>
        <xdr:cNvPicPr>
          <a:picLocks noChangeAspect="1"/>
        </xdr:cNvPicPr>
      </xdr:nvPicPr>
      <xdr:blipFill>
        <a:blip xmlns:r="http://schemas.openxmlformats.org/officeDocument/2006/relationships" r:embed="rId1"/>
        <a:stretch>
          <a:fillRect/>
        </a:stretch>
      </xdr:blipFill>
      <xdr:spPr>
        <a:xfrm>
          <a:off x="8848725" y="285750"/>
          <a:ext cx="666750" cy="666750"/>
        </a:xfrm>
        <a:prstGeom prst="rect">
          <a:avLst/>
        </a:prstGeom>
      </xdr:spPr>
    </xdr:pic>
    <xdr:clientData/>
  </xdr:twoCellAnchor>
</xdr:wsDr>
</file>

<file path=xl/worksheets/_rels/sheet1.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tobyapp.fr" TargetMode="External"/><Relationship Id="rId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0"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 plat</t>
        </is>
      </c>
      <c r="C3" s="12"/>
      <c r="D3" s="12"/>
      <c r="E3" s="12"/>
      <c r="F3" s="12"/>
      <c r="G3" s="12"/>
      <c r="H3" s="12"/>
      <c r="I3" s="12"/>
      <c r="J3" s="12"/>
      <c r="K3" s="0"/>
    </row>
    <row r="4" ht="26" customHeight="1">
      <c r="A4" s="0"/>
      <c r="B4" s="13" t="inlineStr">
        <is>
          <t xml:space="preserve">Un exemple pour comprendre : un bœuf bourguignon pour 10 portions. Remplacez-le par vos chiffres,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Bœuf bourguignon</t>
        </is>
      </c>
      <c r="D7" s="19"/>
      <c r="E7" s="19"/>
      <c r="F7" s="19"/>
      <c r="G7" s="19"/>
      <c r="H7" s="0"/>
      <c r="I7" s="3" t="inlineStr">
        <is>
          <t xml:space="preserve">Prix affiché au client (TTC)</t>
        </is>
      </c>
      <c r="J7" s="23">
        <v>21</v>
      </c>
      <c r="K7" s="0"/>
    </row>
    <row r="8" ht="24" customHeight="1">
      <c r="A8" s="0"/>
      <c r="B8" s="3" t="inlineStr">
        <is>
          <t xml:space="preserve">Nombre de portions obtenues</t>
        </is>
      </c>
      <c r="C8" s="22">
        <v>10</v>
      </c>
      <c r="D8" s="6" t="str">
        <f>IF(AND(ISNUMBER(C8),C8&gt;0),"","Indiquez le nombre de portions (au moins 1).")</f>
        <v/>
      </c>
      <c r="E8" s="6"/>
      <c r="F8" s="6"/>
      <c r="G8" s="6"/>
      <c r="H8" s="0"/>
      <c r="I8" s="3" t="inlineStr">
        <is>
          <t xml:space="preserve">TVA de cette vente</t>
        </is>
      </c>
      <c r="J8" s="25">
        <v>0.1</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Joue de bœuf</t>
        </is>
      </c>
      <c r="C11" s="22">
        <v>2500</v>
      </c>
      <c r="D11" s="20" t="inlineStr">
        <is>
          <t xml:space="preserve">g</t>
        </is>
      </c>
      <c r="E11" s="23">
        <v>12.9</v>
      </c>
      <c r="F11" s="28" t="str">
        <f>IF(D11="","",IF(OR(D11="g",D11="kg"),"le kilo",IF(OR(D11="ml",D11="cl",D11="l"),"le litre","la pièce")))</f>
        <v>le kilo</v>
      </c>
      <c r="G11" s="31">
        <f>IF(COUNTA(B11:E11)=0,"",IF(AND(ISNUMBER(C11),ISNUMBER(E11),D11&lt;&gt;""),C11*E11/IF(OR(D11="g",D11="ml"),1000,IF(D11="cl",100,1)),"À compléter"))</f>
        <v>32.25</v>
      </c>
      <c r="H11" s="0"/>
      <c r="I11" s="40" t="inlineStr">
        <is>
          <t xml:space="preserve">COÛT MATIÈRE PAR PORTION</t>
        </is>
      </c>
      <c r="J11" s="40"/>
      <c r="K11" s="0"/>
    </row>
    <row r="12" ht="24" customHeight="1">
      <c r="A12" s="0"/>
      <c r="B12" s="19" t="inlineStr">
        <is>
          <t xml:space="preserve">Vin rouge</t>
        </is>
      </c>
      <c r="C12" s="22">
        <v>100</v>
      </c>
      <c r="D12" s="20" t="inlineStr">
        <is>
          <t xml:space="preserve">cl</t>
        </is>
      </c>
      <c r="E12" s="23">
        <v>4.8</v>
      </c>
      <c r="F12" s="28" t="str">
        <f>IF(D12="","",IF(OR(D12="g",D12="kg"),"le kilo",IF(OR(D12="ml",D12="cl",D12="l"),"le litre","la pièce")))</f>
        <v>le litre</v>
      </c>
      <c r="G12" s="31">
        <f>IF(COUNTA(B12:E12)=0,"",IF(AND(ISNUMBER(C12),ISNUMBER(E12),D12&lt;&gt;""),C12*E12/IF(OR(D12="g",D12="ml"),1000,IF(D12="cl",100,1)),"À compléter"))</f>
        <v>4.8</v>
      </c>
      <c r="H12" s="0"/>
      <c r="I12" s="42">
        <f>IF(OR(G23="",NOT(ISNUMBER(C8))),"",IF(C8&gt;0,G23/C8,""))</f>
        <v>4.612</v>
      </c>
      <c r="J12" s="42"/>
      <c r="K12" s="0"/>
    </row>
    <row r="13" ht="24" customHeight="1">
      <c r="A13" s="0"/>
      <c r="B13" s="19" t="inlineStr">
        <is>
          <t xml:space="preserve">Lardons</t>
        </is>
      </c>
      <c r="C13" s="22">
        <v>300</v>
      </c>
      <c r="D13" s="20" t="inlineStr">
        <is>
          <t xml:space="preserve">g</t>
        </is>
      </c>
      <c r="E13" s="23">
        <v>9.5</v>
      </c>
      <c r="F13" s="28" t="str">
        <f>IF(D13="","",IF(OR(D13="g",D13="kg"),"le kilo",IF(OR(D13="ml",D13="cl",D13="l"),"le litre","la pièce")))</f>
        <v>le kilo</v>
      </c>
      <c r="G13" s="31">
        <f>IF(COUNTA(B13:E13)=0,"",IF(AND(ISNUMBER(C13),ISNUMBER(E13),D13&lt;&gt;""),C13*E13/IF(OR(D13="g",D13="ml"),1000,IF(D13="cl",100,1)),"À compléter"))</f>
        <v>2.85</v>
      </c>
      <c r="H13" s="0"/>
      <c r="I13" s="40" t="inlineStr">
        <is>
          <t xml:space="preserve">MARGE PAR PORTION (HT)</t>
        </is>
      </c>
      <c r="J13" s="40"/>
      <c r="K13" s="0"/>
    </row>
    <row r="14" ht="24" customHeight="1">
      <c r="A14" s="0"/>
      <c r="B14" s="19" t="inlineStr">
        <is>
          <t xml:space="preserve">Carottes</t>
        </is>
      </c>
      <c r="C14" s="22">
        <v>800</v>
      </c>
      <c r="D14" s="20" t="inlineStr">
        <is>
          <t xml:space="preserve">g</t>
        </is>
      </c>
      <c r="E14" s="23">
        <v>1.4</v>
      </c>
      <c r="F14" s="28" t="str">
        <f>IF(D14="","",IF(OR(D14="g",D14="kg"),"le kilo",IF(OR(D14="ml",D14="cl",D14="l"),"le litre","la pièce")))</f>
        <v>le kilo</v>
      </c>
      <c r="G14" s="31">
        <f>IF(COUNTA(B14:E14)=0,"",IF(AND(ISNUMBER(C14),ISNUMBER(E14),D14&lt;&gt;""),C14*E14/IF(OR(D14="g",D14="ml"),1000,IF(D14="cl",100,1)),"À compléter"))</f>
        <v>1.12</v>
      </c>
      <c r="H14" s="0"/>
      <c r="I14" s="41">
        <f>IF(OR(J22="",I12=""),"",J22-I12)</f>
        <v>14.4789090909</v>
      </c>
      <c r="J14" s="41"/>
      <c r="K14" s="0"/>
    </row>
    <row r="15" ht="24" customHeight="1">
      <c r="A15" s="0"/>
      <c r="B15" s="19" t="inlineStr">
        <is>
          <t xml:space="preserve">Champignons</t>
        </is>
      </c>
      <c r="C15" s="22">
        <v>600</v>
      </c>
      <c r="D15" s="20" t="inlineStr">
        <is>
          <t xml:space="preserve">g</t>
        </is>
      </c>
      <c r="E15" s="23">
        <v>4.5</v>
      </c>
      <c r="F15" s="28" t="str">
        <f>IF(D15="","",IF(OR(D15="g",D15="kg"),"le kilo",IF(OR(D15="ml",D15="cl",D15="l"),"le litre","la pièce")))</f>
        <v>le kilo</v>
      </c>
      <c r="G15" s="31">
        <f>IF(COUNTA(B15:E15)=0,"",IF(AND(ISNUMBER(C15),ISNUMBER(E15),D15&lt;&gt;""),C15*E15/IF(OR(D15="g",D15="ml"),1000,IF(D15="cl",100,1)),"À compléter"))</f>
        <v>2.7</v>
      </c>
      <c r="H15" s="0"/>
      <c r="I15" s="40" t="inlineStr">
        <is>
          <t xml:space="preserve">TAUX DE MARQUE (MARGE ÷ PRIX HT)</t>
        </is>
      </c>
      <c r="J15" s="40"/>
      <c r="K15" s="0"/>
    </row>
    <row r="16" ht="24" customHeight="1">
      <c r="A16" s="0"/>
      <c r="B16" s="19" t="inlineStr">
        <is>
          <t xml:space="preserve">Pommes de terre</t>
        </is>
      </c>
      <c r="C16" s="22">
        <v>2000</v>
      </c>
      <c r="D16" s="20" t="inlineStr">
        <is>
          <t xml:space="preserve">g</t>
        </is>
      </c>
      <c r="E16" s="23">
        <v>1.2</v>
      </c>
      <c r="F16" s="28" t="str">
        <f>IF(D16="","",IF(OR(D16="g",D16="kg"),"le kilo",IF(OR(D16="ml",D16="cl",D16="l"),"le litre","la pièce")))</f>
        <v>le kilo</v>
      </c>
      <c r="G16" s="31">
        <f>IF(COUNTA(B16:E16)=0,"",IF(AND(ISNUMBER(C16),ISNUMBER(E16),D16&lt;&gt;""),C16*E16/IF(OR(D16="g",D16="ml"),1000,IF(D16="cl",100,1)),"À compléter"))</f>
        <v>2.4</v>
      </c>
      <c r="H16" s="0"/>
      <c r="I16" s="43">
        <f>IF(I14="","",I14/J22)</f>
        <v>0.758419047619</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Objectif atteint</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20.3</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19.0909090909</v>
      </c>
      <c r="K22" s="0"/>
    </row>
    <row r="23" ht="26" customHeight="1">
      <c r="A23" s="0"/>
      <c r="B23" s="35" t="inlineStr">
        <is>
          <t xml:space="preserve">Coût matière de toute la recette (HT)</t>
        </is>
      </c>
      <c r="C23" s="35"/>
      <c r="D23" s="35"/>
      <c r="E23" s="35"/>
      <c r="F23" s="35"/>
      <c r="G23" s="37">
        <f>IF(COUNT(G11:G22)=0,"",SUM(G11:G22))</f>
        <v>46.12</v>
      </c>
      <c r="H23" s="0"/>
      <c r="I23" s="47" t="inlineStr">
        <is>
          <t xml:space="preserve">Food cost (coût ÷ prix HT)</t>
        </is>
      </c>
      <c r="J23" s="49">
        <f>IF(OR(J22="",I12=""),"",I12/J22)</f>
        <v>0.241580952381</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4.13939919577</v>
      </c>
      <c r="K24" s="0"/>
    </row>
    <row r="25">
      <c r="A25" s="0"/>
      <c r="B25" s="0"/>
      <c r="C25" s="0"/>
      <c r="D25" s="0"/>
      <c r="E25" s="0"/>
      <c r="F25" s="0"/>
      <c r="G25" s="0"/>
      <c r="H25" s="0"/>
      <c r="I25" s="47" t="inlineStr">
        <is>
          <t xml:space="preserve">Prix minimum HT</t>
        </is>
      </c>
      <c r="J25" s="48">
        <f>IF(OR(I12="",NOT(ISNUMBER(J9))),"",IF(AND(I12&gt;0,J9&lt;1),ROUNDUP(ROUND(I12/(1-J9),6),2),""))</f>
        <v>18.45</v>
      </c>
      <c r="K25" s="0"/>
    </row>
    <row r="26" ht="12" customHeight="1">
      <c r="A26" s="0"/>
      <c r="B26" s="0"/>
      <c r="C26" s="0"/>
      <c r="D26" s="0"/>
      <c r="E26" s="0"/>
      <c r="F26" s="0"/>
      <c r="G26" s="0"/>
      <c r="H26" s="0"/>
      <c r="I26" s="0"/>
      <c r="J26" s="0"/>
      <c r="K26" s="0"/>
    </row>
    <row r="27" ht="30" customHeight="1">
      <c r="A27" s="0"/>
      <c r="B27" s="4" t="inlineStr">
        <is>
          <t xml:space="preserve">Prix d’achat hors taxes, relevés sur vos factures ; quantités brutes, pertes comprises. Le taux de TVA dépend du produit, du mode de vente et de votre établissement. Ce tableau ne compte ni le personnel, ni le loyer, ni l’énergie, ni l’emballage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Mode d’emploi : tobyapp.fr/modeles/tableau-calcul-prix-de-revient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2.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0"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d’une boisson</t>
        </is>
      </c>
      <c r="C3" s="12"/>
      <c r="D3" s="12"/>
      <c r="E3" s="12"/>
      <c r="F3" s="12"/>
      <c r="G3" s="12"/>
      <c r="H3" s="12"/>
      <c r="I3" s="12"/>
      <c r="J3" s="12"/>
      <c r="K3" s="0"/>
    </row>
    <row r="4" ht="26" customHeight="1">
      <c r="A4" s="0"/>
      <c r="B4" s="13" t="inlineStr">
        <is>
          <t xml:space="preserve">Un exemple pour comprendre : un mojito, compté au verre. Remplacez-le par vos chiffres, ou partez de l’onglet « Ma recette ».</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t="inlineStr">
        <is>
          <t xml:space="preserve">Mojito</t>
        </is>
      </c>
      <c r="D7" s="19"/>
      <c r="E7" s="19"/>
      <c r="F7" s="19"/>
      <c r="G7" s="19"/>
      <c r="H7" s="0"/>
      <c r="I7" s="3" t="inlineStr">
        <is>
          <t xml:space="preserve">Prix affiché au client (TTC)</t>
        </is>
      </c>
      <c r="J7" s="23">
        <v>11</v>
      </c>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v>0.2</v>
      </c>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t="inlineStr">
        <is>
          <t xml:space="preserve">Rhum</t>
        </is>
      </c>
      <c r="C11" s="22">
        <v>5</v>
      </c>
      <c r="D11" s="20" t="inlineStr">
        <is>
          <t xml:space="preserve">cl</t>
        </is>
      </c>
      <c r="E11" s="23">
        <v>17</v>
      </c>
      <c r="F11" s="28" t="str">
        <f>IF(D11="","",IF(OR(D11="g",D11="kg"),"le kilo",IF(OR(D11="ml",D11="cl",D11="l"),"le litre","la pièce")))</f>
        <v>le litre</v>
      </c>
      <c r="G11" s="31">
        <f>IF(COUNTA(B11:E11)=0,"",IF(AND(ISNUMBER(C11),ISNUMBER(E11),D11&lt;&gt;""),C11*E11/IF(OR(D11="g",D11="ml"),1000,IF(D11="cl",100,1)),"À compléter"))</f>
        <v>0.85</v>
      </c>
      <c r="H11" s="0"/>
      <c r="I11" s="40" t="inlineStr">
        <is>
          <t xml:space="preserve">COÛT MATIÈRE PAR PORTION</t>
        </is>
      </c>
      <c r="J11" s="40"/>
      <c r="K11" s="0"/>
    </row>
    <row r="12" ht="24" customHeight="1">
      <c r="A12" s="0"/>
      <c r="B12" s="19" t="inlineStr">
        <is>
          <t xml:space="preserve">Citron vert</t>
        </is>
      </c>
      <c r="C12" s="22">
        <v>80</v>
      </c>
      <c r="D12" s="20" t="inlineStr">
        <is>
          <t xml:space="preserve">g</t>
        </is>
      </c>
      <c r="E12" s="23">
        <v>3.5</v>
      </c>
      <c r="F12" s="28" t="str">
        <f>IF(D12="","",IF(OR(D12="g",D12="kg"),"le kilo",IF(OR(D12="ml",D12="cl",D12="l"),"le litre","la pièce")))</f>
        <v>le kilo</v>
      </c>
      <c r="G12" s="31">
        <f>IF(COUNTA(B12:E12)=0,"",IF(AND(ISNUMBER(C12),ISNUMBER(E12),D12&lt;&gt;""),C12*E12/IF(OR(D12="g",D12="ml"),1000,IF(D12="cl",100,1)),"À compléter"))</f>
        <v>0.28</v>
      </c>
      <c r="H12" s="0"/>
      <c r="I12" s="42">
        <f>IF(OR(G23="",NOT(ISNUMBER(C8))),"",IF(C8&gt;0,G23/C8,""))</f>
        <v>1.42</v>
      </c>
      <c r="J12" s="42"/>
      <c r="K12" s="0"/>
    </row>
    <row r="13" ht="24" customHeight="1">
      <c r="A13" s="0"/>
      <c r="B13" s="19" t="inlineStr">
        <is>
          <t xml:space="preserve">Menthe</t>
        </is>
      </c>
      <c r="C13" s="22">
        <v>8</v>
      </c>
      <c r="D13" s="20" t="inlineStr">
        <is>
          <t xml:space="preserve">g</t>
        </is>
      </c>
      <c r="E13" s="23">
        <v>22</v>
      </c>
      <c r="F13" s="28" t="str">
        <f>IF(D13="","",IF(OR(D13="g",D13="kg"),"le kilo",IF(OR(D13="ml",D13="cl",D13="l"),"le litre","la pièce")))</f>
        <v>le kilo</v>
      </c>
      <c r="G13" s="31">
        <f>IF(COUNTA(B13:E13)=0,"",IF(AND(ISNUMBER(C13),ISNUMBER(E13),D13&lt;&gt;""),C13*E13/IF(OR(D13="g",D13="ml"),1000,IF(D13="cl",100,1)),"À compléter"))</f>
        <v>0.176</v>
      </c>
      <c r="H13" s="0"/>
      <c r="I13" s="40" t="inlineStr">
        <is>
          <t xml:space="preserve">MARGE PAR PORTION (HT)</t>
        </is>
      </c>
      <c r="J13" s="40"/>
      <c r="K13" s="0"/>
    </row>
    <row r="14" ht="24" customHeight="1">
      <c r="A14" s="0"/>
      <c r="B14" s="19" t="inlineStr">
        <is>
          <t xml:space="preserve">Sirop de sucre</t>
        </is>
      </c>
      <c r="C14" s="22">
        <v>2</v>
      </c>
      <c r="D14" s="20" t="inlineStr">
        <is>
          <t xml:space="preserve">cl</t>
        </is>
      </c>
      <c r="E14" s="23">
        <v>2.5</v>
      </c>
      <c r="F14" s="28" t="str">
        <f>IF(D14="","",IF(OR(D14="g",D14="kg"),"le kilo",IF(OR(D14="ml",D14="cl",D14="l"),"le litre","la pièce")))</f>
        <v>le litre</v>
      </c>
      <c r="G14" s="31">
        <f>IF(COUNTA(B14:E14)=0,"",IF(AND(ISNUMBER(C14),ISNUMBER(E14),D14&lt;&gt;""),C14*E14/IF(OR(D14="g",D14="ml"),1000,IF(D14="cl",100,1)),"À compléter"))</f>
        <v>0.05</v>
      </c>
      <c r="H14" s="0"/>
      <c r="I14" s="41">
        <f>IF(OR(J22="",I12=""),"",J22-I12)</f>
        <v>7.74666666667</v>
      </c>
      <c r="J14" s="41"/>
      <c r="K14" s="0"/>
    </row>
    <row r="15" ht="24" customHeight="1">
      <c r="A15" s="0"/>
      <c r="B15" s="19" t="inlineStr">
        <is>
          <t xml:space="preserve">Eau gazeuse</t>
        </is>
      </c>
      <c r="C15" s="22">
        <v>8</v>
      </c>
      <c r="D15" s="20" t="inlineStr">
        <is>
          <t xml:space="preserve">cl</t>
        </is>
      </c>
      <c r="E15" s="23">
        <v>0.8</v>
      </c>
      <c r="F15" s="28" t="str">
        <f>IF(D15="","",IF(OR(D15="g",D15="kg"),"le kilo",IF(OR(D15="ml",D15="cl",D15="l"),"le litre","la pièce")))</f>
        <v>le litre</v>
      </c>
      <c r="G15" s="31">
        <f>IF(COUNTA(B15:E15)=0,"",IF(AND(ISNUMBER(C15),ISNUMBER(E15),D15&lt;&gt;""),C15*E15/IF(OR(D15="g",D15="ml"),1000,IF(D15="cl",100,1)),"À compléter"))</f>
        <v>0.064</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f>IF(I14="","",I14/J22)</f>
        <v>0.845090909091</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Objectif atteint</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f>IF(OR(J25="",NOT(ISNUMBER(J8))),"",ROUNDUP(ROUND(I12/(1-J9)*(1+J8),6),2))</f>
        <v>6.82</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f>IF(AND(ISNUMBER(J7),ISNUMBER(J8)),IF(J7&gt;0,J7/(1+J8),""),"")</f>
        <v>9.16666666667</v>
      </c>
      <c r="K22" s="0"/>
    </row>
    <row r="23" ht="26" customHeight="1">
      <c r="A23" s="0"/>
      <c r="B23" s="35" t="inlineStr">
        <is>
          <t xml:space="preserve">Coût matière de toute la recette (HT)</t>
        </is>
      </c>
      <c r="C23" s="35"/>
      <c r="D23" s="35"/>
      <c r="E23" s="35"/>
      <c r="F23" s="35"/>
      <c r="G23" s="37">
        <f>IF(COUNT(G11:G22)=0,"",SUM(G11:G22))</f>
        <v>1.42</v>
      </c>
      <c r="H23" s="0"/>
      <c r="I23" s="47" t="inlineStr">
        <is>
          <t xml:space="preserve">Food cost (coût ÷ prix HT)</t>
        </is>
      </c>
      <c r="J23" s="49">
        <f>IF(OR(J22="",I12=""),"",I12/J22)</f>
        <v>0.154909090909</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f>IF(OR(J22="",I12=""),"",IF(I12&gt;0,J22/I12,""))</f>
        <v>6.45539906103</v>
      </c>
      <c r="K24" s="0"/>
    </row>
    <row r="25">
      <c r="A25" s="0"/>
      <c r="B25" s="0"/>
      <c r="C25" s="0"/>
      <c r="D25" s="0"/>
      <c r="E25" s="0"/>
      <c r="F25" s="0"/>
      <c r="G25" s="0"/>
      <c r="H25" s="0"/>
      <c r="I25" s="47" t="inlineStr">
        <is>
          <t xml:space="preserve">Prix minimum HT</t>
        </is>
      </c>
      <c r="J25" s="48">
        <f>IF(OR(I12="",NOT(ISNUMBER(J9))),"",IF(AND(I12&gt;0,J9&lt;1),ROUNDUP(ROUND(I12/(1-J9),6),2),""))</f>
        <v>5.68</v>
      </c>
      <c r="K25" s="0"/>
    </row>
    <row r="26" ht="12" customHeight="1">
      <c r="A26" s="0"/>
      <c r="B26" s="0"/>
      <c r="C26" s="0"/>
      <c r="D26" s="0"/>
      <c r="E26" s="0"/>
      <c r="F26" s="0"/>
      <c r="G26" s="0"/>
      <c r="H26" s="0"/>
      <c r="I26" s="0"/>
      <c r="J26" s="0"/>
      <c r="K26" s="0"/>
    </row>
    <row r="27" ht="30" customHeight="1">
      <c r="A27" s="0"/>
      <c r="B27" s="4" t="inlineStr">
        <is>
          <t xml:space="preserve">Prix d’achat hors taxes, relevés sur vos factures ; quantités brutes, pertes comprises. Le taux de TVA dépend du produit, du mode de vente et de votre établissement. Ce tableau ne compte ni le personnel, ni le loyer, ni l’énergie, ni l’emballage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Mode d’emploi : tobyapp.fr/modeles/tableau-calcul-prix-de-revient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xl/worksheets/sheet3.xml><?xml version="1.0" encoding="utf-8"?>
<worksheet xmlns="http://schemas.openxmlformats.org/spreadsheetml/2006/main" xmlns:r="http://schemas.openxmlformats.org/officeDocument/2006/relationships">
  <sheetPr>
    <tabColor rgb="FFA6532D"/>
    <pageSetUpPr fitToPage="1"/>
  </sheetPr>
  <dimension ref="A1:K31"/>
  <sheetViews>
    <sheetView showGridLines="0" workbookViewId="0"/>
  </sheetViews>
  <sheetFormatPr baseColWidth="8" defaultRowHeight="18" customHeight="1"/>
  <cols>
    <col min="1" max="1" width="2.5" style="0" customWidth="1"/>
    <col min="2" max="2" width="30" style="0" customWidth="1"/>
    <col min="3" max="3" width="11" style="0" customWidth="1"/>
    <col min="4" max="4" width="9" style="0" customWidth="1"/>
    <col min="5" max="5" width="13" style="0" customWidth="1"/>
    <col min="6" max="6" width="10" style="0" customWidth="1"/>
    <col min="7" max="7" width="13" style="0" customWidth="1"/>
    <col min="8" max="8" width="3" style="0" customWidth="1"/>
    <col min="9" max="9" width="30" style="0" customWidth="1"/>
    <col min="10" max="10" width="16" style="0" customWidth="1"/>
    <col min="11" max="11" width="2.5" style="0" customWidth="1"/>
    <col min="12" max="16384" width="10" style="0"/>
  </cols>
  <sheetData>
    <row r="1" ht="9" customHeight="1">
      <c r="A1" s="0"/>
      <c r="B1" s="0"/>
      <c r="C1" s="0"/>
      <c r="D1" s="0"/>
      <c r="E1" s="0"/>
      <c r="F1" s="0"/>
      <c r="G1" s="0"/>
      <c r="H1" s="0"/>
      <c r="I1" s="0"/>
      <c r="J1" s="0"/>
      <c r="K1" s="0"/>
    </row>
    <row r="2" ht="22" customHeight="1">
      <c r="A2" s="0"/>
      <c r="B2" s="11" t="inlineStr">
        <is>
          <t xml:space="preserve">MODÈLE GRATUIT · TOBYAPP.FR</t>
        </is>
      </c>
      <c r="C2" s="11"/>
      <c r="D2" s="11"/>
      <c r="E2" s="11"/>
      <c r="F2" s="11"/>
      <c r="G2" s="11"/>
      <c r="H2" s="11"/>
      <c r="I2" s="11"/>
      <c r="J2" s="11"/>
      <c r="K2" s="0"/>
    </row>
    <row r="3" ht="32" customHeight="1">
      <c r="A3" s="0"/>
      <c r="B3" s="12" t="inlineStr">
        <is>
          <t xml:space="preserve">Le prix de revient de votre recette</t>
        </is>
      </c>
      <c r="C3" s="12"/>
      <c r="D3" s="12"/>
      <c r="E3" s="12"/>
      <c r="F3" s="12"/>
      <c r="G3" s="12"/>
      <c r="H3" s="12"/>
      <c r="I3" s="12"/>
      <c r="J3" s="12"/>
      <c r="K3" s="0"/>
    </row>
    <row r="4" ht="26" customHeight="1">
      <c r="A4" s="0"/>
      <c r="B4" s="13" t="inlineStr">
        <is>
          <t xml:space="preserve">Écrivez dans les cases blanches : vos ingrédients, puis votre prix de vente. Votre marge se calcule toute seule.</t>
        </is>
      </c>
      <c r="C4" s="13"/>
      <c r="D4" s="13"/>
      <c r="E4" s="13"/>
      <c r="F4" s="13"/>
      <c r="G4" s="13"/>
      <c r="H4" s="13"/>
      <c r="I4" s="13"/>
      <c r="J4" s="13"/>
      <c r="K4" s="0"/>
    </row>
    <row r="5" ht="12" customHeight="1">
      <c r="A5" s="0"/>
      <c r="B5" s="0"/>
      <c r="C5" s="0"/>
      <c r="D5" s="0"/>
      <c r="E5" s="0"/>
      <c r="F5" s="0"/>
      <c r="G5" s="0"/>
      <c r="H5" s="0"/>
      <c r="I5" s="0"/>
      <c r="J5" s="0"/>
      <c r="K5" s="0"/>
    </row>
    <row r="6" ht="28" customHeight="1">
      <c r="A6" s="0"/>
      <c r="B6" s="8" t="inlineStr">
        <is>
          <t xml:space="preserve">1 · Votre recette</t>
        </is>
      </c>
      <c r="C6" s="8"/>
      <c r="D6" s="8"/>
      <c r="E6" s="8"/>
      <c r="F6" s="8"/>
      <c r="G6" s="8"/>
      <c r="H6" s="0"/>
      <c r="I6" s="8" t="inlineStr">
        <is>
          <t xml:space="preserve">2 · Votre prix de vente</t>
        </is>
      </c>
      <c r="J6" s="8"/>
      <c r="K6" s="0"/>
    </row>
    <row r="7" ht="24" customHeight="1">
      <c r="A7" s="0"/>
      <c r="B7" s="3" t="inlineStr">
        <is>
          <t xml:space="preserve">Nom de la recette</t>
        </is>
      </c>
      <c r="C7" s="19"/>
      <c r="D7" s="19"/>
      <c r="E7" s="19"/>
      <c r="F7" s="19"/>
      <c r="G7" s="19"/>
      <c r="H7" s="0"/>
      <c r="I7" s="3" t="inlineStr">
        <is>
          <t xml:space="preserve">Prix affiché au client (TTC)</t>
        </is>
      </c>
      <c r="J7" s="23"/>
      <c r="K7" s="0"/>
    </row>
    <row r="8" ht="24" customHeight="1">
      <c r="A8" s="0"/>
      <c r="B8" s="3" t="inlineStr">
        <is>
          <t xml:space="preserve">Nombre de portions obtenues</t>
        </is>
      </c>
      <c r="C8" s="22">
        <v>1</v>
      </c>
      <c r="D8" s="6" t="str">
        <f>IF(AND(ISNUMBER(C8),C8&gt;0),"","Indiquez le nombre de portions (au moins 1).")</f>
        <v/>
      </c>
      <c r="E8" s="6"/>
      <c r="F8" s="6"/>
      <c r="G8" s="6"/>
      <c r="H8" s="0"/>
      <c r="I8" s="3" t="inlineStr">
        <is>
          <t xml:space="preserve">TVA de cette vente</t>
        </is>
      </c>
      <c r="J8" s="25"/>
      <c r="K8" s="0"/>
    </row>
    <row r="9" ht="24" customHeight="1">
      <c r="A9" s="0"/>
      <c r="B9" s="0"/>
      <c r="C9" s="0"/>
      <c r="D9" s="0"/>
      <c r="E9" s="0"/>
      <c r="F9" s="0"/>
      <c r="G9" s="0"/>
      <c r="H9" s="0"/>
      <c r="I9" s="3" t="inlineStr">
        <is>
          <t xml:space="preserve">Votre objectif de marge</t>
        </is>
      </c>
      <c r="J9" s="25">
        <v>0.75</v>
      </c>
      <c r="K9" s="0"/>
    </row>
    <row r="10" ht="28" customHeight="1">
      <c r="A10" s="0"/>
      <c r="B10" s="15" t="inlineStr">
        <is>
          <t xml:space="preserve">Ingrédient</t>
        </is>
      </c>
      <c r="C10" s="16" t="inlineStr">
        <is>
          <t xml:space="preserve">Quantité</t>
        </is>
      </c>
      <c r="D10" s="17" t="inlineStr">
        <is>
          <t xml:space="preserve">Unité</t>
        </is>
      </c>
      <c r="E10" s="16" t="inlineStr">
        <is>
          <t xml:space="preserve">Prix d’achat HT</t>
        </is>
      </c>
      <c r="F10" s="15"/>
      <c r="G10" s="16" t="inlineStr">
        <is>
          <t xml:space="preserve">Coût</t>
        </is>
      </c>
      <c r="H10" s="0"/>
      <c r="I10" s="8" t="inlineStr">
        <is>
          <t xml:space="preserve">3 · Votre marge</t>
        </is>
      </c>
      <c r="J10" s="8"/>
      <c r="K10" s="0"/>
    </row>
    <row r="11" ht="24" customHeight="1">
      <c r="A11" s="0"/>
      <c r="B11" s="19"/>
      <c r="C11" s="22"/>
      <c r="D11" s="20"/>
      <c r="E11" s="23"/>
      <c r="F11" s="28" t="str">
        <f>IF(D11="","",IF(OR(D11="g",D11="kg"),"le kilo",IF(OR(D11="ml",D11="cl",D11="l"),"le litre","la pièce")))</f>
        <v/>
      </c>
      <c r="G11" s="31" t="str">
        <f>IF(COUNTA(B11:E11)=0,"",IF(AND(ISNUMBER(C11),ISNUMBER(E11),D11&lt;&gt;""),C11*E11/IF(OR(D11="g",D11="ml"),1000,IF(D11="cl",100,1)),"À compléter"))</f>
        <v/>
      </c>
      <c r="H11" s="0"/>
      <c r="I11" s="40" t="inlineStr">
        <is>
          <t xml:space="preserve">COÛT MATIÈRE PAR PORTION</t>
        </is>
      </c>
      <c r="J11" s="40"/>
      <c r="K11" s="0"/>
    </row>
    <row r="12" ht="24" customHeight="1">
      <c r="A12" s="0"/>
      <c r="B12" s="19"/>
      <c r="C12" s="22"/>
      <c r="D12" s="20"/>
      <c r="E12" s="23"/>
      <c r="F12" s="28" t="str">
        <f>IF(D12="","",IF(OR(D12="g",D12="kg"),"le kilo",IF(OR(D12="ml",D12="cl",D12="l"),"le litre","la pièce")))</f>
        <v/>
      </c>
      <c r="G12" s="31" t="str">
        <f>IF(COUNTA(B12:E12)=0,"",IF(AND(ISNUMBER(C12),ISNUMBER(E12),D12&lt;&gt;""),C12*E12/IF(OR(D12="g",D12="ml"),1000,IF(D12="cl",100,1)),"À compléter"))</f>
        <v/>
      </c>
      <c r="H12" s="0"/>
      <c r="I12" s="42" t="str">
        <f>IF(OR(G23="",NOT(ISNUMBER(C8))),"",IF(C8&gt;0,G23/C8,""))</f>
        <v/>
      </c>
      <c r="J12" s="42"/>
      <c r="K12" s="0"/>
    </row>
    <row r="13" ht="24" customHeight="1">
      <c r="A13" s="0"/>
      <c r="B13" s="19"/>
      <c r="C13" s="22"/>
      <c r="D13" s="20"/>
      <c r="E13" s="23"/>
      <c r="F13" s="28" t="str">
        <f>IF(D13="","",IF(OR(D13="g",D13="kg"),"le kilo",IF(OR(D13="ml",D13="cl",D13="l"),"le litre","la pièce")))</f>
        <v/>
      </c>
      <c r="G13" s="31" t="str">
        <f>IF(COUNTA(B13:E13)=0,"",IF(AND(ISNUMBER(C13),ISNUMBER(E13),D13&lt;&gt;""),C13*E13/IF(OR(D13="g",D13="ml"),1000,IF(D13="cl",100,1)),"À compléter"))</f>
        <v/>
      </c>
      <c r="H13" s="0"/>
      <c r="I13" s="40" t="inlineStr">
        <is>
          <t xml:space="preserve">MARGE PAR PORTION (HT)</t>
        </is>
      </c>
      <c r="J13" s="40"/>
      <c r="K13" s="0"/>
    </row>
    <row r="14" ht="24" customHeight="1">
      <c r="A14" s="0"/>
      <c r="B14" s="19"/>
      <c r="C14" s="22"/>
      <c r="D14" s="20"/>
      <c r="E14" s="23"/>
      <c r="F14" s="28" t="str">
        <f>IF(D14="","",IF(OR(D14="g",D14="kg"),"le kilo",IF(OR(D14="ml",D14="cl",D14="l"),"le litre","la pièce")))</f>
        <v/>
      </c>
      <c r="G14" s="31" t="str">
        <f>IF(COUNTA(B14:E14)=0,"",IF(AND(ISNUMBER(C14),ISNUMBER(E14),D14&lt;&gt;""),C14*E14/IF(OR(D14="g",D14="ml"),1000,IF(D14="cl",100,1)),"À compléter"))</f>
        <v/>
      </c>
      <c r="H14" s="0"/>
      <c r="I14" s="41" t="str">
        <f>IF(OR(J22="",I12=""),"",J22-I12)</f>
        <v/>
      </c>
      <c r="J14" s="41"/>
      <c r="K14" s="0"/>
    </row>
    <row r="15" ht="24" customHeight="1">
      <c r="A15" s="0"/>
      <c r="B15" s="19"/>
      <c r="C15" s="22"/>
      <c r="D15" s="20"/>
      <c r="E15" s="23"/>
      <c r="F15" s="28" t="str">
        <f>IF(D15="","",IF(OR(D15="g",D15="kg"),"le kilo",IF(OR(D15="ml",D15="cl",D15="l"),"le litre","la pièce")))</f>
        <v/>
      </c>
      <c r="G15" s="31" t="str">
        <f>IF(COUNTA(B15:E15)=0,"",IF(AND(ISNUMBER(C15),ISNUMBER(E15),D15&lt;&gt;""),C15*E15/IF(OR(D15="g",D15="ml"),1000,IF(D15="cl",100,1)),"À compléter"))</f>
        <v/>
      </c>
      <c r="H15" s="0"/>
      <c r="I15" s="40" t="inlineStr">
        <is>
          <t xml:space="preserve">TAUX DE MARQUE (MARGE ÷ PRIX HT)</t>
        </is>
      </c>
      <c r="J15" s="40"/>
      <c r="K15" s="0"/>
    </row>
    <row r="16" ht="24" customHeight="1">
      <c r="A16" s="0"/>
      <c r="B16" s="19"/>
      <c r="C16" s="22"/>
      <c r="D16" s="20"/>
      <c r="E16" s="23"/>
      <c r="F16" s="28" t="str">
        <f>IF(D16="","",IF(OR(D16="g",D16="kg"),"le kilo",IF(OR(D16="ml",D16="cl",D16="l"),"le litre","la pièce")))</f>
        <v/>
      </c>
      <c r="G16" s="31" t="str">
        <f>IF(COUNTA(B16:E16)=0,"",IF(AND(ISNUMBER(C16),ISNUMBER(E16),D16&lt;&gt;""),C16*E16/IF(OR(D16="g",D16="ml"),1000,IF(D16="cl",100,1)),"À compléter"))</f>
        <v/>
      </c>
      <c r="H16" s="0"/>
      <c r="I16" s="43" t="str">
        <f>IF(I14="","",I14/J22)</f>
        <v/>
      </c>
      <c r="J16" s="43"/>
      <c r="K16" s="0"/>
    </row>
    <row r="17" ht="24" customHeight="1">
      <c r="A17" s="0"/>
      <c r="B17" s="19"/>
      <c r="C17" s="22"/>
      <c r="D17" s="20"/>
      <c r="E17" s="23"/>
      <c r="F17" s="28" t="str">
        <f>IF(D17="","",IF(OR(D17="g",D17="kg"),"le kilo",IF(OR(D17="ml",D17="cl",D17="l"),"le litre","la pièce")))</f>
        <v/>
      </c>
      <c r="G17" s="31" t="str">
        <f>IF(COUNTA(B17:E17)=0,"",IF(AND(ISNUMBER(C17),ISNUMBER(E17),D17&lt;&gt;""),C17*E17/IF(OR(D17="g",D17="ml"),1000,IF(D17="cl",100,1)),"À compléter"))</f>
        <v/>
      </c>
      <c r="H17" s="0"/>
      <c r="I17" s="46" t="str">
        <f>IF(OR(I16="",NOT(ISNUMBER(J9))),"",IF(I16&gt;=J9,"✓ Objectif atteint","Sous votre objectif"))</f>
        <v/>
      </c>
      <c r="J17" s="46"/>
      <c r="K17" s="0"/>
    </row>
    <row r="18" ht="24" customHeight="1">
      <c r="A18" s="0"/>
      <c r="B18" s="19"/>
      <c r="C18" s="22"/>
      <c r="D18" s="20"/>
      <c r="E18" s="23"/>
      <c r="F18" s="28" t="str">
        <f>IF(D18="","",IF(OR(D18="g",D18="kg"),"le kilo",IF(OR(D18="ml",D18="cl",D18="l"),"le litre","la pièce")))</f>
        <v/>
      </c>
      <c r="G18" s="31" t="str">
        <f>IF(COUNTA(B18:E18)=0,"",IF(AND(ISNUMBER(C18),ISNUMBER(E18),D18&lt;&gt;""),C18*E18/IF(OR(D18="g",D18="ml"),1000,IF(D18="cl",100,1)),"À compléter"))</f>
        <v/>
      </c>
      <c r="H18" s="0"/>
      <c r="I18" s="46"/>
      <c r="J18" s="46"/>
      <c r="K18" s="0"/>
    </row>
    <row r="19" ht="24" customHeight="1">
      <c r="A19" s="0"/>
      <c r="B19" s="19"/>
      <c r="C19" s="22"/>
      <c r="D19" s="20"/>
      <c r="E19" s="23"/>
      <c r="F19" s="28" t="str">
        <f>IF(D19="","",IF(OR(D19="g",D19="kg"),"le kilo",IF(OR(D19="ml",D19="cl",D19="l"),"le litre","la pièce")))</f>
        <v/>
      </c>
      <c r="G19" s="31" t="str">
        <f>IF(COUNTA(B19:E19)=0,"",IF(AND(ISNUMBER(C19),ISNUMBER(E19),D19&lt;&gt;""),C19*E19/IF(OR(D19="g",D19="ml"),1000,IF(D19="cl",100,1)),"À compléter"))</f>
        <v/>
      </c>
      <c r="H19" s="0"/>
      <c r="I19" s="40" t="inlineStr">
        <is>
          <t xml:space="preserve">PRIX MINIMUM POUR TENIR L’OBJECTIF (TTC)</t>
        </is>
      </c>
      <c r="J19" s="40"/>
      <c r="K19" s="0"/>
    </row>
    <row r="20" ht="24" customHeight="1">
      <c r="A20" s="0"/>
      <c r="B20" s="19"/>
      <c r="C20" s="22"/>
      <c r="D20" s="20"/>
      <c r="E20" s="23"/>
      <c r="F20" s="28" t="str">
        <f>IF(D20="","",IF(OR(D20="g",D20="kg"),"le kilo",IF(OR(D20="ml",D20="cl",D20="l"),"le litre","la pièce")))</f>
        <v/>
      </c>
      <c r="G20" s="31" t="str">
        <f>IF(COUNTA(B20:E20)=0,"",IF(AND(ISNUMBER(C20),ISNUMBER(E20),D20&lt;&gt;""),C20*E20/IF(OR(D20="g",D20="ml"),1000,IF(D20="cl",100,1)),"À compléter"))</f>
        <v/>
      </c>
      <c r="H20" s="0"/>
      <c r="I20" s="41" t="str">
        <f>IF(OR(J25="",NOT(ISNUMBER(J8))),"",ROUNDUP(ROUND(I12/(1-J9)*(1+J8),6),2))</f>
        <v/>
      </c>
      <c r="J20" s="41"/>
      <c r="K20" s="0"/>
    </row>
    <row r="21" ht="24" customHeight="1">
      <c r="A21" s="0"/>
      <c r="B21" s="19"/>
      <c r="C21" s="22"/>
      <c r="D21" s="20"/>
      <c r="E21" s="23"/>
      <c r="F21" s="28" t="str">
        <f>IF(D21="","",IF(OR(D21="g",D21="kg"),"le kilo",IF(OR(D21="ml",D21="cl",D21="l"),"le litre","la pièce")))</f>
        <v/>
      </c>
      <c r="G21" s="31" t="str">
        <f>IF(COUNTA(B21:E21)=0,"",IF(AND(ISNUMBER(C21),ISNUMBER(E21),D21&lt;&gt;""),C21*E21/IF(OR(D21="g",D21="ml"),1000,IF(D21="cl",100,1)),"À compléter"))</f>
        <v/>
      </c>
      <c r="H21" s="0"/>
      <c r="I21" s="0"/>
      <c r="J21" s="0"/>
      <c r="K21" s="0"/>
    </row>
    <row r="22" ht="24" customHeight="1">
      <c r="A22" s="0"/>
      <c r="B22" s="19"/>
      <c r="C22" s="22"/>
      <c r="D22" s="20"/>
      <c r="E22" s="23"/>
      <c r="F22" s="28" t="str">
        <f>IF(D22="","",IF(OR(D22="g",D22="kg"),"le kilo",IF(OR(D22="ml",D22="cl",D22="l"),"le litre","la pièce")))</f>
        <v/>
      </c>
      <c r="G22" s="31" t="str">
        <f>IF(COUNTA(B22:E22)=0,"",IF(AND(ISNUMBER(C22),ISNUMBER(E22),D22&lt;&gt;""),C22*E22/IF(OR(D22="g",D22="ml"),1000,IF(D22="cl",100,1)),"À compléter"))</f>
        <v/>
      </c>
      <c r="H22" s="0"/>
      <c r="I22" s="47" t="inlineStr">
        <is>
          <t xml:space="preserve">Prix de vente HT</t>
        </is>
      </c>
      <c r="J22" s="48" t="str">
        <f>IF(AND(ISNUMBER(J7),ISNUMBER(J8)),IF(J7&gt;0,J7/(1+J8),""),"")</f>
        <v/>
      </c>
      <c r="K22" s="0"/>
    </row>
    <row r="23" ht="26" customHeight="1">
      <c r="A23" s="0"/>
      <c r="B23" s="35" t="inlineStr">
        <is>
          <t xml:space="preserve">Coût matière de toute la recette (HT)</t>
        </is>
      </c>
      <c r="C23" s="35"/>
      <c r="D23" s="35"/>
      <c r="E23" s="35"/>
      <c r="F23" s="35"/>
      <c r="G23" s="37" t="str">
        <f>IF(COUNT(G11:G22)=0,"",SUM(G11:G22))</f>
        <v/>
      </c>
      <c r="H23" s="0"/>
      <c r="I23" s="47" t="inlineStr">
        <is>
          <t xml:space="preserve">Food cost (coût ÷ prix HT)</t>
        </is>
      </c>
      <c r="J23" s="49" t="str">
        <f>IF(OR(J22="",I12=""),"",I12/J22)</f>
        <v/>
      </c>
      <c r="K23" s="0"/>
    </row>
    <row r="24" ht="20" customHeight="1">
      <c r="A24" s="0"/>
      <c r="B24" s="6" t="str">
        <f>IF(COUNTIF(G11:G22,"À compléter")&gt;0,"Une ligne est incomplète : il lui manque une quantité, une unité ou un prix.","")</f>
        <v/>
      </c>
      <c r="C24" s="6"/>
      <c r="D24" s="6"/>
      <c r="E24" s="6"/>
      <c r="F24" s="6"/>
      <c r="G24" s="6"/>
      <c r="H24" s="0"/>
      <c r="I24" s="47" t="inlineStr">
        <is>
          <t xml:space="preserve">Coefficient (prix HT ÷ coût)</t>
        </is>
      </c>
      <c r="J24" s="50" t="str">
        <f>IF(OR(J22="",I12=""),"",IF(I12&gt;0,J22/I12,""))</f>
        <v/>
      </c>
      <c r="K24" s="0"/>
    </row>
    <row r="25">
      <c r="A25" s="0"/>
      <c r="B25" s="0"/>
      <c r="C25" s="0"/>
      <c r="D25" s="0"/>
      <c r="E25" s="0"/>
      <c r="F25" s="0"/>
      <c r="G25" s="0"/>
      <c r="H25" s="0"/>
      <c r="I25" s="47" t="inlineStr">
        <is>
          <t xml:space="preserve">Prix minimum HT</t>
        </is>
      </c>
      <c r="J25" s="48" t="str">
        <f>IF(OR(I12="",NOT(ISNUMBER(J9))),"",IF(AND(I12&gt;0,J9&lt;1),ROUNDUP(ROUND(I12/(1-J9),6),2),""))</f>
        <v/>
      </c>
      <c r="K25" s="0"/>
    </row>
    <row r="26" ht="12" customHeight="1">
      <c r="A26" s="0"/>
      <c r="B26" s="0"/>
      <c r="C26" s="0"/>
      <c r="D26" s="0"/>
      <c r="E26" s="0"/>
      <c r="F26" s="0"/>
      <c r="G26" s="0"/>
      <c r="H26" s="0"/>
      <c r="I26" s="0"/>
      <c r="J26" s="0"/>
      <c r="K26" s="0"/>
    </row>
    <row r="27" ht="30" customHeight="1">
      <c r="A27" s="0"/>
      <c r="B27" s="4" t="inlineStr">
        <is>
          <t xml:space="preserve">Prix d’achat hors taxes, relevés sur vos factures ; quantités brutes, pertes comprises. Le taux de TVA dépend du produit, du mode de vente et de votre établissement. Ce tableau ne compte ni le personnel, ni le loyer, ni l’énergie, ni l’emballage : la marge brute n’est pas un bénéfice.</t>
        </is>
      </c>
      <c r="C27" s="4"/>
      <c r="D27" s="4"/>
      <c r="E27" s="4"/>
      <c r="F27" s="4"/>
      <c r="G27" s="4"/>
      <c r="H27" s="4"/>
      <c r="I27" s="4"/>
      <c r="J27" s="4"/>
      <c r="K27" s="0"/>
    </row>
    <row r="28" ht="24" customHeight="1">
      <c r="A28" s="0"/>
      <c r="B28" s="5" t="inlineStr">
        <is>
          <t xml:space="preserve">Un prix d’achat change ? Toby recalcule toutes vos recettes d’un coup, gratuitement → tobyapp.fr</t>
        </is>
      </c>
      <c r="C28" s="5"/>
      <c r="D28" s="5"/>
      <c r="E28" s="5"/>
      <c r="F28" s="5"/>
      <c r="G28" s="5"/>
      <c r="H28" s="5"/>
      <c r="I28" s="5"/>
      <c r="J28" s="5"/>
      <c r="K28" s="0"/>
    </row>
    <row r="29" ht="20" customHeight="1">
      <c r="A29" s="0"/>
      <c r="B29" s="4" t="inlineStr">
        <is>
          <t xml:space="preserve">Vos marges, sans les maths.  ·  Mode d’emploi : tobyapp.fr/modeles/tableau-calcul-prix-de-revient  ·  Libre de reproduction et d’usage en formation, avec mention de la source tobyapp.fr.</t>
        </is>
      </c>
      <c r="C29" s="4"/>
      <c r="D29" s="4"/>
      <c r="E29" s="4"/>
      <c r="F29" s="4"/>
      <c r="G29" s="4"/>
      <c r="H29" s="4"/>
      <c r="I29" s="4"/>
      <c r="J29" s="4"/>
      <c r="K29" s="0"/>
    </row>
    <row r="30">
      <c r="A30" s="0"/>
      <c r="B30" s="0"/>
      <c r="C30" s="0"/>
      <c r="D30" s="0"/>
      <c r="E30" s="0"/>
      <c r="F30" s="0"/>
      <c r="G30" s="0"/>
      <c r="H30" s="0"/>
      <c r="I30" s="0"/>
      <c r="J30" s="0"/>
      <c r="K30" s="0"/>
    </row>
    <row r="31">
      <c r="A31" s="0"/>
      <c r="B31" s="0"/>
      <c r="C31" s="0"/>
      <c r="D31" s="0"/>
      <c r="E31" s="0"/>
      <c r="F31" s="0"/>
      <c r="G31" s="0"/>
      <c r="H31" s="0"/>
      <c r="I31" s="0"/>
      <c r="J31" s="0"/>
      <c r="K31" s="0"/>
    </row>
  </sheetData>
  <mergeCells count="22">
    <mergeCell ref="B2:J2"/>
    <mergeCell ref="B3:J3"/>
    <mergeCell ref="B4:J4"/>
    <mergeCell ref="B6:G6"/>
    <mergeCell ref="C7:G7"/>
    <mergeCell ref="D8:G8"/>
    <mergeCell ref="B23:F23"/>
    <mergeCell ref="B24:G24"/>
    <mergeCell ref="I6:J6"/>
    <mergeCell ref="I10:J10"/>
    <mergeCell ref="I11:J11"/>
    <mergeCell ref="I12:J12"/>
    <mergeCell ref="I13:J13"/>
    <mergeCell ref="I14:J14"/>
    <mergeCell ref="I15:J15"/>
    <mergeCell ref="I16:J16"/>
    <mergeCell ref="I17:J18"/>
    <mergeCell ref="I19:J19"/>
    <mergeCell ref="I20:J20"/>
    <mergeCell ref="B27:J27"/>
    <mergeCell ref="B28:J28"/>
    <mergeCell ref="B29:J29"/>
  </mergeCells>
  <conditionalFormatting sqref="I16:J16">
    <cfRule type="expression" dxfId="2" priority="1">
      <formula>AND(ISNUMBER($I$16),$I$16&gt;=$J$9)</formula>
    </cfRule>
    <cfRule type="expression" dxfId="3" priority="2">
      <formula>AND(ISNUMBER($I$16),$I$16&lt;$J$9)</formula>
    </cfRule>
  </conditionalFormatting>
  <conditionalFormatting sqref="I17:J18">
    <cfRule type="expression" dxfId="0" priority="3">
      <formula>AND(ISNUMBER($I$16),$I$16&gt;=$J$9)</formula>
    </cfRule>
    <cfRule type="expression" dxfId="1" priority="4">
      <formula>AND(ISNUMBER($I$16),$I$16&lt;$J$9)</formula>
    </cfRule>
  </conditionalFormatting>
  <dataValidations count="1">
    <dataValidation type="list" allowBlank="1" showErrorMessage="0" sqref="D11:D22">
      <formula1>"g,kg,ml,cl,l,pièce"</formula1>
    </dataValidation>
  </dataValidations>
  <hyperlinks>
    <hyperlink ref="B28" r:id="rId1"/>
  </hyperlinks>
  <pageMargins left="0.4" right="0.4" top="0.5" bottom="0.5" header="0.3" footer="0.3"/>
  <pageSetup paperSize="9" orientation="landscape" fitToWidth="1" fitToHeight="0"/>
  <drawing r:id="rId2"/>
</worksheet>
</file>

<file path=docProps/app.xml><?xml version="1.0" encoding="utf-8"?>
<Properties xmlns="http://schemas.openxmlformats.org/officeDocument/2006/extended-properties">
  <Application>Toby — tobyapp.fr</Application>
</Properties>
</file>

<file path=docProps/core.xml><?xml version="1.0" encoding="utf-8"?>
<cp:coreProperties xmlns:cp="http://schemas.openxmlformats.org/package/2006/metadata/core-properties" xmlns:dc="http://purl.org/dc/elements/1.1/" xmlns:dcterms="http://purl.org/dc/terms/" xmlns:xsi="http://www.w3.org/2001/XMLSchema-instance">
  <dc:title>Tableau de calcul du prix de revient d’une recette</dc:title>
  <dc:subject>Coût matière, marge brute, food cost, coefficient et prix de vente minimum d’un plat ou d’une boisson</dc:subject>
  <dc:creator>Toby — tobyapp.fr</dc:creator>
  <dcterms:created xsi:type="dcterms:W3CDTF">2026-10-04T12:00:00Z</dcterms:created>
  <dcterms:modified xsi:type="dcterms:W3CDTF">2026-10-04T12:00:00Z</dcterms:modified>
</cp:coreProperties>
</file>