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Cappuccino" sheetId="1" r:id="rId1"/>
    <sheet name="Cappuccino à emporter" sheetId="2" r:id="rId2"/>
    <sheet name="Expresso au comptoir" sheetId="3" r:id="rId3"/>
    <sheet name="Matcha latte" sheetId="4" r:id="rId4"/>
    <sheet name="Ma recette" sheetId="5" r:id="rId5"/>
  </sheets>
  <calcPr calcId="124519" fullCalcOnLoad="1"/>
</workbook>
</file>

<file path=xl/styles.xml><?xml version="1.0" encoding="utf-8"?>
<styleSheet xmlns="http://schemas.openxmlformats.org/spreadsheetml/2006/main">
  <numFmts count="4">
    <numFmt numFmtId="164" formatCode="#,##0.00 &quot;€&quot;"/>
    <numFmt numFmtId="165" formatCode="#,##0.000 &quot;€&quot;"/>
    <numFmt numFmtId="166" formatCode="0.0 %"/>
    <numFmt numFmtId="167" formatCode="#,##0.###"/>
  </numFmts>
  <fonts count="19">
    <font>
      <sz val="10"/>
      <color rgb="FF2F251F"/>
      <name val="Arial"/>
    </font>
    <font>
      <b val="1"/>
      <sz val="10"/>
      <color rgb="FF2F251F"/>
      <name val="Arial"/>
    </font>
    <font>
      <b val="1"/>
      <sz val="9"/>
      <color rgb="FF74675D"/>
      <name val="Arial"/>
    </font>
    <font>
      <sz val="9"/>
      <color rgb="FF74675D"/>
      <name val="Arial"/>
    </font>
    <font>
      <b val="1"/>
      <u val="single"/>
      <sz val="10"/>
      <color rgb="FFA6532D"/>
      <name val="Arial"/>
    </font>
    <font>
      <b val="1"/>
      <sz val="10"/>
      <color rgb="FFA8322A"/>
      <name val="Arial"/>
    </font>
    <font>
      <b val="1"/>
      <sz val="16"/>
      <color rgb="FF2F251F"/>
      <name val="Georgia"/>
    </font>
    <font>
      <b val="1"/>
      <sz val="14"/>
      <color rgb="FF2F251F"/>
      <name val="Georgia"/>
    </font>
    <font>
      <i val="1"/>
      <sz val="11"/>
      <color rgb="FFA6532D"/>
      <name val="Georgia"/>
    </font>
    <font>
      <b val="1"/>
      <sz val="8"/>
      <color rgb="FFE2BCA7"/>
      <name val="Arial"/>
    </font>
    <font>
      <b val="1"/>
      <sz val="20"/>
      <color rgb="FFFFFFFF"/>
      <name val="Georgia"/>
    </font>
    <font>
      <sz val="10"/>
      <color rgb="FFF7E9DD"/>
      <name val="Arial"/>
    </font>
    <font>
      <b val="1"/>
      <sz val="10"/>
      <color rgb="FF64321F"/>
      <name val="Arial"/>
    </font>
    <font>
      <b val="1"/>
      <sz val="8.5"/>
      <color rgb="FF64321F"/>
      <name val="Arial"/>
    </font>
    <font>
      <sz val="10"/>
      <color rgb="FF74675D"/>
      <name val="Arial"/>
    </font>
    <font>
      <b val="1"/>
      <sz val="8"/>
      <color rgb="FF74675D"/>
      <name val="Arial"/>
    </font>
    <font>
      <b val="1"/>
      <sz val="18"/>
      <color rgb="FF2F251F"/>
      <name val="Georgia"/>
    </font>
    <font>
      <b val="1"/>
      <sz val="11"/>
      <color rgb="FF2F251F"/>
      <name val="Arial"/>
    </font>
    <font>
      <b val="1"/>
      <sz val="9"/>
      <color rgb="FF2F251F"/>
      <name val="Arial"/>
    </font>
  </fonts>
  <fills count="7">
    <fill>
      <patternFill patternType="none"/>
    </fill>
    <fill>
      <patternFill patternType="gray125"/>
    </fill>
    <fill>
      <patternFill patternType="solid">
        <fgColor rgb="FFEFE4D3"/>
        <bgColor indexed="64"/>
      </patternFill>
    </fill>
    <fill>
      <patternFill patternType="solid">
        <fgColor rgb="FFA6532D"/>
        <bgColor indexed="64"/>
      </patternFill>
    </fill>
    <fill>
      <patternFill patternType="solid">
        <fgColor rgb="FFFFFAF2"/>
        <bgColor indexed="64"/>
      </patternFill>
    </fill>
    <fill>
      <patternFill patternType="solid">
        <fgColor rgb="FFE4D2BB"/>
        <bgColor indexed="64"/>
      </patternFill>
    </fill>
    <fill>
      <patternFill patternType="solid">
        <fgColor rgb="FFFFFFFF"/>
        <bgColor indexed="64"/>
      </patternFill>
    </fill>
  </fills>
  <borders count="6">
    <border>
      <left/>
      <right/>
      <top/>
      <bottom/>
      <diagonal/>
    </border>
    <border>
      <left/>
      <right/>
      <top/>
      <bottom style="thin">
        <color rgb="FFD9C6AF"/>
      </bottom>
      <diagonal/>
    </border>
    <border>
      <left style="thin">
        <color rgb="FFCDB89F"/>
      </left>
      <right style="thin">
        <color rgb="FFCDB89F"/>
      </right>
      <top style="thin">
        <color rgb="FFCDB89F"/>
      </top>
      <bottom style="thin">
        <color rgb="FFCDB89F"/>
      </bottom>
      <diagonal/>
    </border>
    <border>
      <left style="medium">
        <color rgb="FFEFE4D3"/>
      </left>
      <right style="medium">
        <color rgb="FFEFE4D3"/>
      </right>
      <top style="medium">
        <color rgb="FFEFE4D3"/>
      </top>
      <bottom/>
      <diagonal/>
    </border>
    <border>
      <left style="medium">
        <color rgb="FFEFE4D3"/>
      </left>
      <right style="medium">
        <color rgb="FFEFE4D3"/>
      </right>
      <top/>
      <bottom style="medium">
        <color rgb="FFEFE4D3"/>
      </bottom>
      <diagonal/>
    </border>
    <border>
      <left style="medium">
        <color rgb="FFEFE4D3"/>
      </left>
      <right style="medium">
        <color rgb="FFEFE4D3"/>
      </right>
      <top style="medium">
        <color rgb="FFEFE4D3"/>
      </top>
      <bottom style="medium">
        <color rgb="FFEFE4D3"/>
      </bottom>
      <diagonal/>
    </border>
  </borders>
  <cellStyleXfs count="1">
    <xf numFmtId="0" fontId="0" fillId="2" borderId="0"/>
  </cellStyleXfs>
  <cellXfs count="52">
    <xf numFmtId="0" fontId="0" fillId="2" borderId="0" xfId="0" applyFont="1" applyFill="1" applyBorder="1" applyAlignment="1">
      <alignment vertical="center"/>
    </xf>
    <xf numFmtId="0" fontId="0"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top"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vertical="bottom"/>
    </xf>
    <xf numFmtId="0" fontId="8" fillId="2" borderId="0" xfId="0" applyFont="1" applyFill="1" applyBorder="1" applyAlignment="1">
      <alignment vertical="center"/>
    </xf>
    <xf numFmtId="0" fontId="0" fillId="3" borderId="0" xfId="0" applyFont="1" applyFill="1" applyBorder="1"/>
    <xf numFmtId="0" fontId="9" fillId="3" borderId="0" xfId="0" applyFont="1" applyFill="1" applyBorder="1" applyAlignment="1">
      <alignment vertical="bottom" indent="1"/>
    </xf>
    <xf numFmtId="0" fontId="10" fillId="3" borderId="0" xfId="0" applyFont="1" applyFill="1" applyBorder="1" applyAlignment="1">
      <alignment vertical="center" indent="1"/>
    </xf>
    <xf numFmtId="0" fontId="11" fillId="3" borderId="0" xfId="0" applyFont="1" applyFill="1" applyBorder="1" applyAlignment="1">
      <alignment vertical="top" wrapText="1" indent="1"/>
    </xf>
    <xf numFmtId="0" fontId="12" fillId="4" borderId="5" xfId="0" applyFont="1" applyFill="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right" vertical="center" wrapText="1"/>
    </xf>
    <xf numFmtId="0" fontId="13" fillId="5" borderId="1" xfId="0" applyFont="1" applyFill="1" applyBorder="1" applyAlignment="1">
      <alignment horizontal="center" vertical="center" wrapText="1"/>
    </xf>
    <xf numFmtId="0" fontId="0" fillId="4" borderId="1" xfId="0" applyFont="1" applyFill="1" applyBorder="1" applyAlignment="1">
      <alignment vertical="center"/>
    </xf>
    <xf numFmtId="0" fontId="0" fillId="6" borderId="2" xfId="0" applyFont="1" applyFill="1" applyBorder="1" applyAlignment="1">
      <alignment vertical="center"/>
    </xf>
    <xf numFmtId="0" fontId="0" fillId="6" borderId="2" xfId="0" applyFont="1" applyFill="1" applyBorder="1" applyAlignment="1">
      <alignment horizontal="center" vertical="center"/>
    </xf>
    <xf numFmtId="0" fontId="0" fillId="6" borderId="2" xfId="0" applyFont="1" applyFill="1" applyBorder="1" applyAlignment="1">
      <alignment vertical="top" wrapText="1"/>
    </xf>
    <xf numFmtId="167" fontId="0" fillId="6" borderId="2" xfId="0" applyFont="1" applyFill="1" applyBorder="1" applyNumberFormat="1" applyAlignment="1">
      <alignment vertical="center"/>
    </xf>
    <xf numFmtId="164" fontId="0" fillId="6" borderId="2" xfId="0" applyFont="1" applyFill="1" applyBorder="1" applyNumberFormat="1" applyAlignment="1">
      <alignment vertical="center"/>
    </xf>
    <xf numFmtId="165" fontId="0" fillId="6" borderId="2" xfId="0" applyFont="1" applyFill="1" applyBorder="1" applyNumberFormat="1" applyAlignment="1">
      <alignment vertical="center"/>
    </xf>
    <xf numFmtId="166" fontId="0" fillId="6" borderId="2" xfId="0" applyFont="1" applyFill="1" applyBorder="1" applyNumberFormat="1" applyAlignment="1">
      <alignment vertical="center"/>
    </xf>
    <xf numFmtId="14" fontId="0" fillId="6" borderId="2" xfId="0" applyFont="1" applyFill="1" applyBorder="1" applyNumberFormat="1" applyAlignment="1">
      <alignment horizontal="left" vertical="center"/>
    </xf>
    <xf numFmtId="0" fontId="0" fillId="4" borderId="1" xfId="0" applyFont="1" applyFill="1" applyBorder="1" applyAlignment="1">
      <alignment vertical="center"/>
    </xf>
    <xf numFmtId="0" fontId="14" fillId="4" borderId="1" xfId="0" applyFont="1" applyFill="1" applyBorder="1" applyAlignment="1">
      <alignment horizontal="center" vertical="center"/>
    </xf>
    <xf numFmtId="2" fontId="0" fillId="4" borderId="1" xfId="0" applyFont="1" applyFill="1" applyBorder="1" applyNumberFormat="1" applyAlignment="1">
      <alignment vertical="center"/>
    </xf>
    <xf numFmtId="164" fontId="0" fillId="4" borderId="1" xfId="0" applyFont="1" applyFill="1" applyBorder="1" applyNumberFormat="1" applyAlignment="1">
      <alignment vertical="center"/>
    </xf>
    <xf numFmtId="165" fontId="0" fillId="4" borderId="1" xfId="0" applyFont="1" applyFill="1" applyBorder="1" applyNumberFormat="1" applyAlignment="1">
      <alignment vertical="center"/>
    </xf>
    <xf numFmtId="164" fontId="1" fillId="4" borderId="1" xfId="0" applyFont="1" applyFill="1" applyBorder="1" applyNumberFormat="1" applyAlignment="1">
      <alignment vertical="center"/>
    </xf>
    <xf numFmtId="166" fontId="0" fillId="4" borderId="1" xfId="0" applyFont="1" applyFill="1" applyBorder="1" applyNumberFormat="1" applyAlignment="1">
      <alignment vertical="center"/>
    </xf>
    <xf numFmtId="166" fontId="1" fillId="4" borderId="1" xfId="0" applyFont="1" applyFill="1" applyBorder="1" applyNumberFormat="1" applyAlignment="1">
      <alignment vertical="center"/>
    </xf>
    <xf numFmtId="0" fontId="1" fillId="5" borderId="1" xfId="0" applyFont="1" applyFill="1" applyBorder="1" applyAlignment="1">
      <alignment vertical="center"/>
    </xf>
    <xf numFmtId="164" fontId="1" fillId="5" borderId="1" xfId="0" applyFont="1" applyFill="1" applyBorder="1" applyNumberFormat="1" applyAlignment="1">
      <alignment vertical="center"/>
    </xf>
    <xf numFmtId="165" fontId="1" fillId="5" borderId="1" xfId="0" applyFont="1" applyFill="1" applyBorder="1" applyNumberFormat="1" applyAlignment="1">
      <alignment vertical="center"/>
    </xf>
    <xf numFmtId="166" fontId="1" fillId="5" borderId="1" xfId="0" applyFont="1" applyFill="1" applyBorder="1" applyNumberFormat="1" applyAlignment="1">
      <alignment vertical="center"/>
    </xf>
    <xf numFmtId="167" fontId="1" fillId="5" borderId="1" xfId="0" applyFont="1" applyFill="1" applyBorder="1" applyNumberFormat="1" applyAlignment="1">
      <alignment vertical="center"/>
    </xf>
    <xf numFmtId="0" fontId="15" fillId="4" borderId="3" xfId="0" applyFont="1" applyFill="1" applyBorder="1" applyAlignment="1">
      <alignment horizontal="center" vertical="bottom" wrapText="1"/>
    </xf>
    <xf numFmtId="164" fontId="16" fillId="4" borderId="4" xfId="0" applyFont="1" applyFill="1" applyBorder="1" applyNumberFormat="1" applyAlignment="1">
      <alignment horizontal="center" vertical="top"/>
    </xf>
    <xf numFmtId="165" fontId="16" fillId="4" borderId="4" xfId="0" applyFont="1" applyFill="1" applyBorder="1" applyNumberFormat="1" applyAlignment="1">
      <alignment horizontal="center" vertical="top"/>
    </xf>
    <xf numFmtId="166" fontId="16" fillId="4" borderId="4" xfId="0" applyFont="1" applyFill="1" applyBorder="1" applyNumberFormat="1" applyAlignment="1">
      <alignment horizontal="center" vertical="top"/>
    </xf>
    <xf numFmtId="2" fontId="16" fillId="4" borderId="4" xfId="0" applyFont="1" applyFill="1" applyBorder="1" applyNumberFormat="1" applyAlignment="1">
      <alignment horizontal="center" vertical="top"/>
    </xf>
    <xf numFmtId="0" fontId="16" fillId="4" borderId="4" xfId="0" applyFont="1" applyFill="1" applyBorder="1" applyAlignment="1">
      <alignment horizontal="center" vertical="top"/>
    </xf>
    <xf numFmtId="0" fontId="17" fillId="4" borderId="5" xfId="0" applyFont="1" applyFill="1" applyBorder="1" applyAlignment="1">
      <alignment horizontal="center" vertical="center" wrapText="1"/>
    </xf>
    <xf numFmtId="0" fontId="15" fillId="2" borderId="0" xfId="0" applyFont="1" applyFill="1" applyBorder="1" applyAlignment="1">
      <alignment horizontal="right" vertical="center"/>
    </xf>
    <xf numFmtId="164" fontId="18" fillId="2" borderId="0" xfId="0" applyFont="1" applyFill="1" applyBorder="1" applyNumberFormat="1" applyAlignment="1">
      <alignment horizontal="left" vertical="center"/>
    </xf>
    <xf numFmtId="166" fontId="18" fillId="2" borderId="0" xfId="0" applyFont="1" applyFill="1" applyBorder="1" applyNumberFormat="1" applyAlignment="1">
      <alignment horizontal="left" vertical="center"/>
    </xf>
    <xf numFmtId="2" fontId="18" fillId="2" borderId="0" xfId="0" applyFont="1" applyFill="1" applyBorder="1" applyNumberFormat="1" applyAlignment="1">
      <alignment horizontal="left" vertical="center"/>
    </xf>
    <xf numFmtId="0" fontId="18" fillId="2" borderId="0" xfId="0" applyFont="1" applyFill="1" applyBorder="1" applyAlignment="1">
      <alignment horizontal="left" vertical="center"/>
    </xf>
  </cellXfs>
  <cellStyles count="1">
    <cellStyle name="Normal" xfId="0" builtinId="0"/>
  </cellStyles>
  <dxfs count="4">
    <dxf>
      <font>
        <b val="1"/>
        <color rgb="FF1F7045"/>
      </font>
      <fill>
        <patternFill patternType="solid">
          <fgColor rgb="FFDCEBDD"/>
          <bgColor rgb="FFDCEBDD"/>
        </patternFill>
      </fill>
    </dxf>
    <dxf>
      <font>
        <b val="1"/>
        <color rgb="FFA8322A"/>
      </font>
      <fill>
        <patternFill patternType="solid">
          <fgColor rgb="FFF6DDD3"/>
          <bgColor rgb="FFF6DDD3"/>
        </patternFill>
      </fill>
    </dxf>
    <dxf>
      <font>
        <b val="1"/>
        <color rgb="FF1F7045"/>
      </font>
    </dxf>
    <dxf>
      <font>
        <b val="1"/>
        <color rgb="FFA8322A"/>
      </font>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toby.png"/></Relationships>
</file>

<file path=xl/drawings/_rels/drawing2.xml.rels><?xml version="1.0" encoding="UTF-8" standalone="yes"?>
<Relationships xmlns="http://schemas.openxmlformats.org/package/2006/relationships"><Relationship Id="rId1" Type="http://schemas.openxmlformats.org/officeDocument/2006/relationships/image" Target="../media/toby.png"/></Relationships>
</file>

<file path=xl/drawings/_rels/drawing3.xml.rels><?xml version="1.0" encoding="UTF-8" standalone="yes"?>
<Relationships xmlns="http://schemas.openxmlformats.org/package/2006/relationships"><Relationship Id="rId1" Type="http://schemas.openxmlformats.org/officeDocument/2006/relationships/image" Target="../media/toby.png"/></Relationships>
</file>

<file path=xl/drawings/_rels/drawing4.xml.rels><?xml version="1.0" encoding="UTF-8" standalone="yes"?>
<Relationships xmlns="http://schemas.openxmlformats.org/package/2006/relationships"><Relationship Id="rId1" Type="http://schemas.openxmlformats.org/officeDocument/2006/relationships/image" Target="../media/toby.png"/></Relationships>
</file>

<file path=xl/drawings/_rels/drawing5.xml.rels><?xml version="1.0" encoding="UTF-8" standalone="yes"?>
<Relationships xmlns="http://schemas.openxmlformats.org/package/2006/relationships"><Relationship Id="rId1" Type="http://schemas.openxmlformats.org/officeDocument/2006/relationships/image" Target="../media/toby.png"/></Relationships>
</file>

<file path=xl/drawings/drawing1.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worksheets/_rels/sheet1.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cappuccino</t>
        </is>
      </c>
      <c r="C3" s="12"/>
      <c r="D3" s="12"/>
      <c r="E3" s="12"/>
      <c r="F3" s="12"/>
      <c r="G3" s="12"/>
      <c r="H3" s="12"/>
      <c r="I3" s="12"/>
      <c r="J3" s="12"/>
      <c r="K3" s="0"/>
    </row>
    <row r="4" ht="26" customHeight="1">
      <c r="A4" s="0"/>
      <c r="B4" s="13" t="inlineStr">
        <is>
          <t xml:space="preserve">Un exemple : un cappuccino, vendu 4,50 €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Cappuccino</t>
        </is>
      </c>
      <c r="D7" s="19"/>
      <c r="E7" s="19"/>
      <c r="F7" s="19"/>
      <c r="G7" s="19"/>
      <c r="H7" s="0"/>
      <c r="I7" s="3" t="inlineStr">
        <is>
          <t xml:space="preserve">Prix affiché au client (TTC)</t>
        </is>
      </c>
      <c r="J7" s="23">
        <v>4.5</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Café en grains</t>
        </is>
      </c>
      <c r="C11" s="22">
        <v>18</v>
      </c>
      <c r="D11" s="20" t="inlineStr">
        <is>
          <t xml:space="preserve">g</t>
        </is>
      </c>
      <c r="E11" s="23">
        <v>19</v>
      </c>
      <c r="F11" s="28" t="str">
        <f>IF(D11="","",IF(OR(D11="g",D11="kg"),"le kilo",IF(OR(D11="ml",D11="cl",D11="l"),"le litre","la pièce")))</f>
        <v>le kilo</v>
      </c>
      <c r="G11" s="31">
        <f>IF(COUNTA(B11:E11)=0,"",IF(AND(ISNUMBER(C11),ISNUMBER(E11),D11&lt;&gt;""),C11*E11/IF(OR(D11="g",D11="ml"),1000,IF(D11="cl",100,1)),"À compléter"))</f>
        <v>0.342</v>
      </c>
      <c r="H11" s="0"/>
      <c r="I11" s="40" t="inlineStr">
        <is>
          <t xml:space="preserve">COÛT MATIÈRE PAR PORTION</t>
        </is>
      </c>
      <c r="J11" s="40"/>
      <c r="K11" s="0"/>
    </row>
    <row r="12" ht="24" customHeight="1">
      <c r="A12" s="0"/>
      <c r="B12" s="19" t="inlineStr">
        <is>
          <t xml:space="preserve">Lait</t>
        </is>
      </c>
      <c r="C12" s="22">
        <v>12</v>
      </c>
      <c r="D12" s="20" t="inlineStr">
        <is>
          <t xml:space="preserve">cl</t>
        </is>
      </c>
      <c r="E12" s="23">
        <v>1.2</v>
      </c>
      <c r="F12" s="28" t="str">
        <f>IF(D12="","",IF(OR(D12="g",D12="kg"),"le kilo",IF(OR(D12="ml",D12="cl",D12="l"),"le litre","la pièce")))</f>
        <v>le litre</v>
      </c>
      <c r="G12" s="31">
        <f>IF(COUNTA(B12:E12)=0,"",IF(AND(ISNUMBER(C12),ISNUMBER(E12),D12&lt;&gt;""),C12*E12/IF(OR(D12="g",D12="ml"),1000,IF(D12="cl",100,1)),"À compléter"))</f>
        <v>0.144</v>
      </c>
      <c r="H12" s="0"/>
      <c r="I12" s="42">
        <f>IF(OR(G23="",NOT(ISNUMBER(C8))),"",IF(C8&gt;0,G23/C8,""))</f>
        <v>0.486</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f>IF(OR(J22="",I12=""),"",J22-I12)</f>
        <v>3.60490909091</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0.8812</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2.14</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4.09090909091</v>
      </c>
      <c r="K22" s="0"/>
    </row>
    <row r="23" ht="26" customHeight="1">
      <c r="A23" s="0"/>
      <c r="B23" s="35" t="inlineStr">
        <is>
          <t xml:space="preserve">Coût matière de toute la recette (HT)</t>
        </is>
      </c>
      <c r="C23" s="35"/>
      <c r="D23" s="35"/>
      <c r="E23" s="35"/>
      <c r="F23" s="35"/>
      <c r="G23" s="37">
        <f>IF(COUNT(G11:G22)=0,"",SUM(G11:G22))</f>
        <v>0.486</v>
      </c>
      <c r="H23" s="0"/>
      <c r="I23" s="47" t="inlineStr">
        <is>
          <t xml:space="preserve">Food cost (coût ÷ prix HT)</t>
        </is>
      </c>
      <c r="J23" s="49">
        <f>IF(OR(J22="",I12=""),"",I12/J22)</f>
        <v>0.1188</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8.41750841751</v>
      </c>
      <c r="K24" s="0"/>
    </row>
    <row r="25">
      <c r="A25" s="0"/>
      <c r="B25" s="0"/>
      <c r="C25" s="0"/>
      <c r="D25" s="0"/>
      <c r="E25" s="0"/>
      <c r="F25" s="0"/>
      <c r="G25" s="0"/>
      <c r="H25" s="0"/>
      <c r="I25" s="47" t="inlineStr">
        <is>
          <t xml:space="preserve">Prix minimum HT</t>
        </is>
      </c>
      <c r="J25" s="48">
        <f>IF(OR(I12="",NOT(ISNUMBER(J9))),"",IF(AND(I12&gt;0,J9&lt;1),ROUNDUP(ROUND(I12/(1-J9),6),2),""))</f>
        <v>1.95</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ne compte ni le personnel, ni le loyer, ni l’énergie, ni le contenant,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tobyapp.fr/guides/cout-matiere-marge-coffee-shop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2.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cappuccino à emporter</t>
        </is>
      </c>
      <c r="C3" s="12"/>
      <c r="D3" s="12"/>
      <c r="E3" s="12"/>
      <c r="F3" s="12"/>
      <c r="G3" s="12"/>
      <c r="H3" s="12"/>
      <c r="I3" s="12"/>
      <c r="J3" s="12"/>
      <c r="K3" s="0"/>
    </row>
    <row r="4" ht="26" customHeight="1">
      <c r="A4" s="0"/>
      <c r="B4" s="13" t="inlineStr">
        <is>
          <t xml:space="preserve">Un exemple : le cappuccino à emporter, gobelet compris, vendu 4,50 €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Cappuccino à emporter</t>
        </is>
      </c>
      <c r="D7" s="19"/>
      <c r="E7" s="19"/>
      <c r="F7" s="19"/>
      <c r="G7" s="19"/>
      <c r="H7" s="0"/>
      <c r="I7" s="3" t="inlineStr">
        <is>
          <t xml:space="preserve">Prix affiché au client (TTC)</t>
        </is>
      </c>
      <c r="J7" s="23">
        <v>4.5</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Café en grains</t>
        </is>
      </c>
      <c r="C11" s="22">
        <v>18</v>
      </c>
      <c r="D11" s="20" t="inlineStr">
        <is>
          <t xml:space="preserve">g</t>
        </is>
      </c>
      <c r="E11" s="23">
        <v>19</v>
      </c>
      <c r="F11" s="28" t="str">
        <f>IF(D11="","",IF(OR(D11="g",D11="kg"),"le kilo",IF(OR(D11="ml",D11="cl",D11="l"),"le litre","la pièce")))</f>
        <v>le kilo</v>
      </c>
      <c r="G11" s="31">
        <f>IF(COUNTA(B11:E11)=0,"",IF(AND(ISNUMBER(C11),ISNUMBER(E11),D11&lt;&gt;""),C11*E11/IF(OR(D11="g",D11="ml"),1000,IF(D11="cl",100,1)),"À compléter"))</f>
        <v>0.342</v>
      </c>
      <c r="H11" s="0"/>
      <c r="I11" s="40" t="inlineStr">
        <is>
          <t xml:space="preserve">COÛT MATIÈRE PAR PORTION</t>
        </is>
      </c>
      <c r="J11" s="40"/>
      <c r="K11" s="0"/>
    </row>
    <row r="12" ht="24" customHeight="1">
      <c r="A12" s="0"/>
      <c r="B12" s="19" t="inlineStr">
        <is>
          <t xml:space="preserve">Lait (15 cl versés pour 12 cl servis)</t>
        </is>
      </c>
      <c r="C12" s="22">
        <v>15</v>
      </c>
      <c r="D12" s="20" t="inlineStr">
        <is>
          <t xml:space="preserve">cl</t>
        </is>
      </c>
      <c r="E12" s="23">
        <v>1.2</v>
      </c>
      <c r="F12" s="28" t="str">
        <f>IF(D12="","",IF(OR(D12="g",D12="kg"),"le kilo",IF(OR(D12="ml",D12="cl",D12="l"),"le litre","la pièce")))</f>
        <v>le litre</v>
      </c>
      <c r="G12" s="31">
        <f>IF(COUNTA(B12:E12)=0,"",IF(AND(ISNUMBER(C12),ISNUMBER(E12),D12&lt;&gt;""),C12*E12/IF(OR(D12="g",D12="ml"),1000,IF(D12="cl",100,1)),"À compléter"))</f>
        <v>0.18</v>
      </c>
      <c r="H12" s="0"/>
      <c r="I12" s="42">
        <f>IF(OR(G23="",NOT(ISNUMBER(C8))),"",IF(C8&gt;0,G23/C8,""))</f>
        <v>0.702</v>
      </c>
      <c r="J12" s="42"/>
      <c r="K12" s="0"/>
    </row>
    <row r="13" ht="24" customHeight="1">
      <c r="A13" s="0"/>
      <c r="B13" s="19" t="inlineStr">
        <is>
          <t xml:space="preserve">Gobelet et couvercle</t>
        </is>
      </c>
      <c r="C13" s="22">
        <v>1</v>
      </c>
      <c r="D13" s="20" t="inlineStr">
        <is>
          <t xml:space="preserve">pièce</t>
        </is>
      </c>
      <c r="E13" s="23">
        <v>0.18</v>
      </c>
      <c r="F13" s="28" t="str">
        <f>IF(D13="","",IF(OR(D13="g",D13="kg"),"le kilo",IF(OR(D13="ml",D13="cl",D13="l"),"le litre","la pièce")))</f>
        <v>la pièce</v>
      </c>
      <c r="G13" s="31">
        <f>IF(COUNTA(B13:E13)=0,"",IF(AND(ISNUMBER(C13),ISNUMBER(E13),D13&lt;&gt;""),C13*E13/IF(OR(D13="g",D13="ml"),1000,IF(D13="cl",100,1)),"À compléter"))</f>
        <v>0.18</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f>IF(OR(J22="",I12=""),"",J22-I12)</f>
        <v>3.38890909091</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0.8284</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3.09</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4.09090909091</v>
      </c>
      <c r="K22" s="0"/>
    </row>
    <row r="23" ht="26" customHeight="1">
      <c r="A23" s="0"/>
      <c r="B23" s="35" t="inlineStr">
        <is>
          <t xml:space="preserve">Coût matière de toute la recette (HT)</t>
        </is>
      </c>
      <c r="C23" s="35"/>
      <c r="D23" s="35"/>
      <c r="E23" s="35"/>
      <c r="F23" s="35"/>
      <c r="G23" s="37">
        <f>IF(COUNT(G11:G22)=0,"",SUM(G11:G22))</f>
        <v>0.702</v>
      </c>
      <c r="H23" s="0"/>
      <c r="I23" s="47" t="inlineStr">
        <is>
          <t xml:space="preserve">Food cost (coût ÷ prix HT)</t>
        </is>
      </c>
      <c r="J23" s="49">
        <f>IF(OR(J22="",I12=""),"",I12/J22)</f>
        <v>0.1716</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5.82750582751</v>
      </c>
      <c r="K24" s="0"/>
    </row>
    <row r="25">
      <c r="A25" s="0"/>
      <c r="B25" s="0"/>
      <c r="C25" s="0"/>
      <c r="D25" s="0"/>
      <c r="E25" s="0"/>
      <c r="F25" s="0"/>
      <c r="G25" s="0"/>
      <c r="H25" s="0"/>
      <c r="I25" s="47" t="inlineStr">
        <is>
          <t xml:space="preserve">Prix minimum HT</t>
        </is>
      </c>
      <c r="J25" s="48">
        <f>IF(OR(I12="",NOT(ISNUMBER(J9))),"",IF(AND(I12&gt;0,J9&lt;1),ROUNDUP(ROUND(I12/(1-J9),6),2),""))</f>
        <v>2.81</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compte les ingrédients, le lait perdu et le gobelet, mais ni le personnel, ni le loyer, ni l’énergie,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tobyapp.fr/guides/cout-matiere-marge-coffee-shop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3.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expresso au comptoir</t>
        </is>
      </c>
      <c r="C3" s="12"/>
      <c r="D3" s="12"/>
      <c r="E3" s="12"/>
      <c r="F3" s="12"/>
      <c r="G3" s="12"/>
      <c r="H3" s="12"/>
      <c r="I3" s="12"/>
      <c r="J3" s="12"/>
      <c r="K3" s="0"/>
    </row>
    <row r="4" ht="26" customHeight="1">
      <c r="A4" s="0"/>
      <c r="B4" s="13" t="inlineStr">
        <is>
          <t xml:space="preserve">Un exemple : un expresso simple au comptoir, vendu 2 €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Expresso au comptoir</t>
        </is>
      </c>
      <c r="D7" s="19"/>
      <c r="E7" s="19"/>
      <c r="F7" s="19"/>
      <c r="G7" s="19"/>
      <c r="H7" s="0"/>
      <c r="I7" s="3" t="inlineStr">
        <is>
          <t xml:space="preserve">Prix affiché au client (TTC)</t>
        </is>
      </c>
      <c r="J7" s="23">
        <v>2</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Café en grains</t>
        </is>
      </c>
      <c r="C11" s="22">
        <v>7</v>
      </c>
      <c r="D11" s="20" t="inlineStr">
        <is>
          <t xml:space="preserve">g</t>
        </is>
      </c>
      <c r="E11" s="23">
        <v>19</v>
      </c>
      <c r="F11" s="28" t="str">
        <f>IF(D11="","",IF(OR(D11="g",D11="kg"),"le kilo",IF(OR(D11="ml",D11="cl",D11="l"),"le litre","la pièce")))</f>
        <v>le kilo</v>
      </c>
      <c r="G11" s="31">
        <f>IF(COUNTA(B11:E11)=0,"",IF(AND(ISNUMBER(C11),ISNUMBER(E11),D11&lt;&gt;""),C11*E11/IF(OR(D11="g",D11="ml"),1000,IF(D11="cl",100,1)),"À compléter"))</f>
        <v>0.133</v>
      </c>
      <c r="H11" s="0"/>
      <c r="I11" s="40" t="inlineStr">
        <is>
          <t xml:space="preserve">COÛT MATIÈRE PAR PORTION</t>
        </is>
      </c>
      <c r="J11" s="40"/>
      <c r="K11" s="0"/>
    </row>
    <row r="12" ht="24" customHeight="1">
      <c r="A12" s="0"/>
      <c r="B12" s="19"/>
      <c r="C12" s="22"/>
      <c r="D12" s="20"/>
      <c r="E12" s="23"/>
      <c r="F12" s="28" t="str">
        <f>IF(D12="","",IF(OR(D12="g",D12="kg"),"le kilo",IF(OR(D12="ml",D12="cl",D12="l"),"le litre","la pièce")))</f>
        <v/>
      </c>
      <c r="G12" s="31" t="str">
        <f>IF(COUNTA(B12:E12)=0,"",IF(AND(ISNUMBER(C12),ISNUMBER(E12),D12&lt;&gt;""),C12*E12/IF(OR(D12="g",D12="ml"),1000,IF(D12="cl",100,1)),"À compléter"))</f>
        <v/>
      </c>
      <c r="H12" s="0"/>
      <c r="I12" s="42">
        <f>IF(OR(G23="",NOT(ISNUMBER(C8))),"",IF(C8&gt;0,G23/C8,""))</f>
        <v>0.133</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f>IF(OR(J22="",I12=""),"",J22-I12)</f>
        <v>1.68518181818</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0.92685</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0.59</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1.81818181818</v>
      </c>
      <c r="K22" s="0"/>
    </row>
    <row r="23" ht="26" customHeight="1">
      <c r="A23" s="0"/>
      <c r="B23" s="35" t="inlineStr">
        <is>
          <t xml:space="preserve">Coût matière de toute la recette (HT)</t>
        </is>
      </c>
      <c r="C23" s="35"/>
      <c r="D23" s="35"/>
      <c r="E23" s="35"/>
      <c r="F23" s="35"/>
      <c r="G23" s="37">
        <f>IF(COUNT(G11:G22)=0,"",SUM(G11:G22))</f>
        <v>0.133</v>
      </c>
      <c r="H23" s="0"/>
      <c r="I23" s="47" t="inlineStr">
        <is>
          <t xml:space="preserve">Food cost (coût ÷ prix HT)</t>
        </is>
      </c>
      <c r="J23" s="49">
        <f>IF(OR(J22="",I12=""),"",I12/J22)</f>
        <v>0.07315</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13.6705399863</v>
      </c>
      <c r="K24" s="0"/>
    </row>
    <row r="25">
      <c r="A25" s="0"/>
      <c r="B25" s="0"/>
      <c r="C25" s="0"/>
      <c r="D25" s="0"/>
      <c r="E25" s="0"/>
      <c r="F25" s="0"/>
      <c r="G25" s="0"/>
      <c r="H25" s="0"/>
      <c r="I25" s="47" t="inlineStr">
        <is>
          <t xml:space="preserve">Prix minimum HT</t>
        </is>
      </c>
      <c r="J25" s="48">
        <f>IF(OR(I12="",NOT(ISNUMBER(J9))),"",IF(AND(I12&gt;0,J9&lt;1),ROUNDUP(ROUND(I12/(1-J9),6),2),""))</f>
        <v>0.54</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ne compte ni le personnel, ni le loyer, ni l’énergie, ni le contenant,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tobyapp.fr/guides/cout-matiere-marge-coffee-shop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4.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matcha latte</t>
        </is>
      </c>
      <c r="C3" s="12"/>
      <c r="D3" s="12"/>
      <c r="E3" s="12"/>
      <c r="F3" s="12"/>
      <c r="G3" s="12"/>
      <c r="H3" s="12"/>
      <c r="I3" s="12"/>
      <c r="J3" s="12"/>
      <c r="K3" s="0"/>
    </row>
    <row r="4" ht="26" customHeight="1">
      <c r="A4" s="0"/>
      <c r="B4" s="13" t="inlineStr">
        <is>
          <t xml:space="preserve">Un exemple : un matcha latte, vendu 5,50 €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Matcha latte</t>
        </is>
      </c>
      <c r="D7" s="19"/>
      <c r="E7" s="19"/>
      <c r="F7" s="19"/>
      <c r="G7" s="19"/>
      <c r="H7" s="0"/>
      <c r="I7" s="3" t="inlineStr">
        <is>
          <t xml:space="preserve">Prix affiché au client (TTC)</t>
        </is>
      </c>
      <c r="J7" s="23">
        <v>5.5</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Matcha en poudre</t>
        </is>
      </c>
      <c r="C11" s="22">
        <v>2</v>
      </c>
      <c r="D11" s="20" t="inlineStr">
        <is>
          <t xml:space="preserve">g</t>
        </is>
      </c>
      <c r="E11" s="23">
        <v>80</v>
      </c>
      <c r="F11" s="28" t="str">
        <f>IF(D11="","",IF(OR(D11="g",D11="kg"),"le kilo",IF(OR(D11="ml",D11="cl",D11="l"),"le litre","la pièce")))</f>
        <v>le kilo</v>
      </c>
      <c r="G11" s="31">
        <f>IF(COUNTA(B11:E11)=0,"",IF(AND(ISNUMBER(C11),ISNUMBER(E11),D11&lt;&gt;""),C11*E11/IF(OR(D11="g",D11="ml"),1000,IF(D11="cl",100,1)),"À compléter"))</f>
        <v>0.16</v>
      </c>
      <c r="H11" s="0"/>
      <c r="I11" s="40" t="inlineStr">
        <is>
          <t xml:space="preserve">COÛT MATIÈRE PAR PORTION</t>
        </is>
      </c>
      <c r="J11" s="40"/>
      <c r="K11" s="0"/>
    </row>
    <row r="12" ht="24" customHeight="1">
      <c r="A12" s="0"/>
      <c r="B12" s="19" t="inlineStr">
        <is>
          <t xml:space="preserve">Lait</t>
        </is>
      </c>
      <c r="C12" s="22">
        <v>20</v>
      </c>
      <c r="D12" s="20" t="inlineStr">
        <is>
          <t xml:space="preserve">cl</t>
        </is>
      </c>
      <c r="E12" s="23">
        <v>1.2</v>
      </c>
      <c r="F12" s="28" t="str">
        <f>IF(D12="","",IF(OR(D12="g",D12="kg"),"le kilo",IF(OR(D12="ml",D12="cl",D12="l"),"le litre","la pièce")))</f>
        <v>le litre</v>
      </c>
      <c r="G12" s="31">
        <f>IF(COUNTA(B12:E12)=0,"",IF(AND(ISNUMBER(C12),ISNUMBER(E12),D12&lt;&gt;""),C12*E12/IF(OR(D12="g",D12="ml"),1000,IF(D12="cl",100,1)),"À compléter"))</f>
        <v>0.24</v>
      </c>
      <c r="H12" s="0"/>
      <c r="I12" s="42">
        <f>IF(OR(G23="",NOT(ISNUMBER(C8))),"",IF(C8&gt;0,G23/C8,""))</f>
        <v>0.4</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f>IF(OR(J22="",I12=""),"",J22-I12)</f>
        <v>4.6</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0.92</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1.76</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5</v>
      </c>
      <c r="K22" s="0"/>
    </row>
    <row r="23" ht="26" customHeight="1">
      <c r="A23" s="0"/>
      <c r="B23" s="35" t="inlineStr">
        <is>
          <t xml:space="preserve">Coût matière de toute la recette (HT)</t>
        </is>
      </c>
      <c r="C23" s="35"/>
      <c r="D23" s="35"/>
      <c r="E23" s="35"/>
      <c r="F23" s="35"/>
      <c r="G23" s="37">
        <f>IF(COUNT(G11:G22)=0,"",SUM(G11:G22))</f>
        <v>0.4</v>
      </c>
      <c r="H23" s="0"/>
      <c r="I23" s="47" t="inlineStr">
        <is>
          <t xml:space="preserve">Food cost (coût ÷ prix HT)</t>
        </is>
      </c>
      <c r="J23" s="49">
        <f>IF(OR(J22="",I12=""),"",I12/J22)</f>
        <v>0.08</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12.5</v>
      </c>
      <c r="K24" s="0"/>
    </row>
    <row r="25">
      <c r="A25" s="0"/>
      <c r="B25" s="0"/>
      <c r="C25" s="0"/>
      <c r="D25" s="0"/>
      <c r="E25" s="0"/>
      <c r="F25" s="0"/>
      <c r="G25" s="0"/>
      <c r="H25" s="0"/>
      <c r="I25" s="47" t="inlineStr">
        <is>
          <t xml:space="preserve">Prix minimum HT</t>
        </is>
      </c>
      <c r="J25" s="48">
        <f>IF(OR(I12="",NOT(ISNUMBER(J9))),"",IF(AND(I12&gt;0,J9&lt;1),ROUNDUP(ROUND(I12/(1-J9),6),2),""))</f>
        <v>1.6</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ne compte ni le personnel, ni le loyer, ni l’énergie, ni le contenant,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tobyapp.fr/guides/cout-matcha-latte-prix-vente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5.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de votre boisson</t>
        </is>
      </c>
      <c r="C3" s="12"/>
      <c r="D3" s="12"/>
      <c r="E3" s="12"/>
      <c r="F3" s="12"/>
      <c r="G3" s="12"/>
      <c r="H3" s="12"/>
      <c r="I3" s="12"/>
      <c r="J3" s="12"/>
      <c r="K3" s="0"/>
    </row>
    <row r="4" ht="26" customHeight="1">
      <c r="A4" s="0"/>
      <c r="B4" s="13" t="inlineStr">
        <is>
          <t xml:space="preserve">Écrivez dans les cases blanches : vos ingrédients, puis votre prix de vente. Votre marge se calcule toute seule.</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c r="D7" s="19"/>
      <c r="E7" s="19"/>
      <c r="F7" s="19"/>
      <c r="G7" s="19"/>
      <c r="H7" s="0"/>
      <c r="I7" s="3" t="inlineStr">
        <is>
          <t xml:space="preserve">Prix affiché au client (TTC)</t>
        </is>
      </c>
      <c r="J7" s="23"/>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c r="C11" s="22"/>
      <c r="D11" s="20"/>
      <c r="E11" s="23"/>
      <c r="F11" s="28" t="str">
        <f>IF(D11="","",IF(OR(D11="g",D11="kg"),"le kilo",IF(OR(D11="ml",D11="cl",D11="l"),"le litre","la pièce")))</f>
        <v/>
      </c>
      <c r="G11" s="31" t="str">
        <f>IF(COUNTA(B11:E11)=0,"",IF(AND(ISNUMBER(C11),ISNUMBER(E11),D11&lt;&gt;""),C11*E11/IF(OR(D11="g",D11="ml"),1000,IF(D11="cl",100,1)),"À compléter"))</f>
        <v/>
      </c>
      <c r="H11" s="0"/>
      <c r="I11" s="40" t="inlineStr">
        <is>
          <t xml:space="preserve">COÛT MATIÈRE PAR PORTION</t>
        </is>
      </c>
      <c r="J11" s="40"/>
      <c r="K11" s="0"/>
    </row>
    <row r="12" ht="24" customHeight="1">
      <c r="A12" s="0"/>
      <c r="B12" s="19"/>
      <c r="C12" s="22"/>
      <c r="D12" s="20"/>
      <c r="E12" s="23"/>
      <c r="F12" s="28" t="str">
        <f>IF(D12="","",IF(OR(D12="g",D12="kg"),"le kilo",IF(OR(D12="ml",D12="cl",D12="l"),"le litre","la pièce")))</f>
        <v/>
      </c>
      <c r="G12" s="31" t="str">
        <f>IF(COUNTA(B12:E12)=0,"",IF(AND(ISNUMBER(C12),ISNUMBER(E12),D12&lt;&gt;""),C12*E12/IF(OR(D12="g",D12="ml"),1000,IF(D12="cl",100,1)),"À compléter"))</f>
        <v/>
      </c>
      <c r="H12" s="0"/>
      <c r="I12" s="42" t="str">
        <f>IF(OR(G23="",NOT(ISNUMBER(C8))),"",IF(C8&gt;0,G23/C8,""))</f>
        <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t="str">
        <f>IF(OR(J22="",I12=""),"",J22-I12)</f>
        <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t="str">
        <f>IF(I14="","",I14/J22)</f>
        <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t="str">
        <f>IF(OR(J25="",NOT(ISNUMBER(J8))),"",ROUNDUP(ROUND(I12/(1-J9)*(1+J8),6),2))</f>
        <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t="str">
        <f>IF(AND(ISNUMBER(J7),ISNUMBER(J8)),IF(J7&gt;0,J7/(1+J8),""),"")</f>
        <v/>
      </c>
      <c r="K22" s="0"/>
    </row>
    <row r="23" ht="26" customHeight="1">
      <c r="A23" s="0"/>
      <c r="B23" s="35" t="inlineStr">
        <is>
          <t xml:space="preserve">Coût matière de toute la recette (HT)</t>
        </is>
      </c>
      <c r="C23" s="35"/>
      <c r="D23" s="35"/>
      <c r="E23" s="35"/>
      <c r="F23" s="35"/>
      <c r="G23" s="37" t="str">
        <f>IF(COUNT(G11:G22)=0,"",SUM(G11:G22))</f>
        <v/>
      </c>
      <c r="H23" s="0"/>
      <c r="I23" s="47" t="inlineStr">
        <is>
          <t xml:space="preserve">Food cost (coût ÷ prix HT)</t>
        </is>
      </c>
      <c r="J23" s="49" t="str">
        <f>IF(OR(J22="",I12=""),"",I12/J22)</f>
        <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t="str">
        <f>IF(OR(J22="",I12=""),"",IF(I12&gt;0,J22/I12,""))</f>
        <v/>
      </c>
      <c r="K24" s="0"/>
    </row>
    <row r="25">
      <c r="A25" s="0"/>
      <c r="B25" s="0"/>
      <c r="C25" s="0"/>
      <c r="D25" s="0"/>
      <c r="E25" s="0"/>
      <c r="F25" s="0"/>
      <c r="G25" s="0"/>
      <c r="H25" s="0"/>
      <c r="I25" s="47" t="inlineStr">
        <is>
          <t xml:space="preserve">Prix minimum HT</t>
        </is>
      </c>
      <c r="J25" s="48" t="str">
        <f>IF(OR(I12="",NOT(ISNUMBER(J9))),"",IF(AND(I12&gt;0,J9&lt;1),ROUNDUP(ROUND(I12/(1-J9),6),2),""))</f>
        <v/>
      </c>
      <c r="K25" s="0"/>
    </row>
    <row r="26" ht="12" customHeight="1">
      <c r="A26" s="0"/>
      <c r="B26" s="0"/>
      <c r="C26" s="0"/>
      <c r="D26" s="0"/>
      <c r="E26" s="0"/>
      <c r="F26" s="0"/>
      <c r="G26" s="0"/>
      <c r="H26" s="0"/>
      <c r="I26" s="0"/>
      <c r="J26" s="0"/>
      <c r="K26" s="0"/>
    </row>
    <row r="27" ht="30" customHeight="1">
      <c r="A27" s="0"/>
      <c r="B27" s="4" t="inlineStr">
        <is>
          <t xml:space="preserve">Prix d’achat hors taxes, relevés sur vos factures ; quantités brutes, pertes comprises. Le taux de TVA dépend du produit, du mode de vente et de votre établissement. Ce tableau ne compte ni le personnel, ni le loyer, ni l’énergie, ni le contenant,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tobyapp.fr/guides/cout-matiere-marge-coffee-shop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docProps/app.xml><?xml version="1.0" encoding="utf-8"?>
<Properties xmlns="http://schemas.openxmlformats.org/officeDocument/2006/extended-properties">
  <Application>Toby — tobyapp.fr</Application>
</Properties>
</file>

<file path=docProps/core.xml><?xml version="1.0" encoding="utf-8"?>
<cp:coreProperties xmlns:cp="http://schemas.openxmlformats.org/package/2006/metadata/core-properties" xmlns:dc="http://purl.org/dc/elements/1.1/" xmlns:dcterms="http://purl.org/dc/terms/" xmlns:xsi="http://www.w3.org/2001/XMLSchema-instance">
  <dc:title>Tableau de prix de revient d’un café, d’un cappuccino et d’un matcha latte</dc:title>
  <dc:subject>Coût matière, marge brute, food cost et prix de vente minimum des boissons chaudes</dc:subject>
  <dc:creator>Toby — tobyapp.fr</dc:creator>
  <dcterms:created xsi:type="dcterms:W3CDTF">2026-10-04T12:00:00Z</dcterms:created>
  <dcterms:modified xsi:type="dcterms:W3CDTF">2026-10-04T12:00:00Z</dcterms:modified>
</cp:coreProperties>
</file>